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8555" windowHeight="12015" activeTab="0"/>
  </bookViews>
  <sheets>
    <sheet name="Data Sheet" sheetId="1" r:id="rId1"/>
    <sheet name="Do Not Use" sheetId="2" state="hidden" r:id="rId2"/>
  </sheets>
  <definedNames/>
  <calcPr fullCalcOnLoad="1"/>
</workbook>
</file>

<file path=xl/sharedStrings.xml><?xml version="1.0" encoding="utf-8"?>
<sst xmlns="http://schemas.openxmlformats.org/spreadsheetml/2006/main" count="83" uniqueCount="67">
  <si>
    <t>Day</t>
  </si>
  <si>
    <t>RH % max</t>
  </si>
  <si>
    <t>RH % min</t>
  </si>
  <si>
    <t>Air T avg</t>
  </si>
  <si>
    <t>Air T max</t>
  </si>
  <si>
    <t>Air T min</t>
  </si>
  <si>
    <t>Solar MJ/m^2</t>
  </si>
  <si>
    <t>hr</t>
  </si>
  <si>
    <t>RH % avg</t>
  </si>
  <si>
    <t>Slope of sat VP curve</t>
  </si>
  <si>
    <t>e0 max</t>
  </si>
  <si>
    <t>e0 min</t>
  </si>
  <si>
    <t>es mean</t>
  </si>
  <si>
    <t>e actual</t>
  </si>
  <si>
    <t>Rns</t>
  </si>
  <si>
    <t>Rnl</t>
  </si>
  <si>
    <t>Rso</t>
  </si>
  <si>
    <t>Rs</t>
  </si>
  <si>
    <t>Rsn</t>
  </si>
  <si>
    <t>Rn</t>
  </si>
  <si>
    <t>Soil q flx</t>
  </si>
  <si>
    <t>Ra (bu)</t>
  </si>
  <si>
    <t>dr</t>
  </si>
  <si>
    <t>w2</t>
  </si>
  <si>
    <t>w1</t>
  </si>
  <si>
    <t>delta</t>
  </si>
  <si>
    <t>latitude</t>
  </si>
  <si>
    <t>w</t>
  </si>
  <si>
    <t>X</t>
  </si>
  <si>
    <t>X if</t>
  </si>
  <si>
    <t>ws  (bu)</t>
  </si>
  <si>
    <t>pyschrom</t>
  </si>
  <si>
    <t>wind speed (m/s)</t>
  </si>
  <si>
    <t>aero ra</t>
  </si>
  <si>
    <t>aero rc</t>
  </si>
  <si>
    <t>Ref ET pot (MJ/m^2 day)</t>
  </si>
  <si>
    <t>Ref ET pot (in)</t>
  </si>
  <si>
    <t>Wind Avg mph</t>
  </si>
  <si>
    <t>Latitude</t>
  </si>
  <si>
    <t>Elevation above sea-level (ft)</t>
  </si>
  <si>
    <t>elevation</t>
  </si>
  <si>
    <t>Penman-Montieth Reference ET (inches)</t>
  </si>
  <si>
    <t>Daily Minimum Relative Humidity (%)</t>
  </si>
  <si>
    <t>Daily Maximum Relative Humidity (%)</t>
  </si>
  <si>
    <t>Daily Average Relative Humidity (%)</t>
  </si>
  <si>
    <t>Daily Average Air Temperature (F)</t>
  </si>
  <si>
    <t>Daily Maximum Air Temp (F)</t>
  </si>
  <si>
    <t>Daily Minimum Air Temp (F)</t>
  </si>
  <si>
    <t>Daily Total Solar Flux (MJ/m^2)</t>
  </si>
  <si>
    <t>Daily Average Wind Speed (mph)</t>
  </si>
  <si>
    <t>DAY OF YEAR CALENDER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</si>
  <si>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</si>
  <si>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</si>
  <si>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</si>
  <si>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</si>
  <si>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</si>
  <si>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</si>
  <si>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</si>
  <si>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</si>
  <si>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</si>
  <si>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</si>
  <si>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</si>
  <si>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</si>
  <si>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DAY</t>
  </si>
  <si>
    <t>Add 1 to tan shaded values during leap years.</t>
  </si>
  <si>
    <t>Add Values Below</t>
  </si>
  <si>
    <t>Day of the Year (See chart)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</si>
</sst>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i/>
      <sz val="10"/>
      <name val="Arial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0"/>
    </font>
    <font>
      <b/>
      <sz val="10"/>
      <color indexed="53"/>
      <name val="Arial"/>
      <family val="0"/>
    </font>
    <font>
      <sz val="10"/>
      <color indexed="53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wrapText="1"/>
    </xf>
    <xf numFmtId="0" fontId="11" fillId="4" borderId="0" xfId="0" applyFont="1" applyFill="1" applyAlignment="1">
      <alignment horizontal="center" wrapText="1"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4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47.28125" style="0" customWidth="1"/>
    <col min="2" max="2" width="20.140625" style="0" customWidth="1"/>
    <col min="4" max="4" width="10.8515625" style="0" customWidth="1"/>
    <col min="5" max="5" width="11.140625" style="0" customWidth="1"/>
    <col min="6" max="6" width="9.7109375" style="0" customWidth="1"/>
    <col min="7" max="7" width="9.421875" style="0" customWidth="1"/>
    <col min="8" max="8" width="9.7109375" style="0" customWidth="1"/>
    <col min="9" max="9" width="10.140625" style="0" customWidth="1"/>
    <col min="11" max="11" width="7.57421875" style="7" customWidth="1"/>
  </cols>
  <sheetData>
    <row r="1" spans="2:11" ht="22.5" customHeight="1">
      <c r="B1" s="1" t="s">
        <v>65</v>
      </c>
      <c r="C1" s="11"/>
      <c r="F1" s="17" t="s">
        <v>50</v>
      </c>
      <c r="G1" s="17"/>
      <c r="H1" s="17"/>
      <c r="K1"/>
    </row>
    <row r="2" spans="1:16" ht="15.75" customHeight="1">
      <c r="A2" s="1" t="s">
        <v>66</v>
      </c>
      <c r="C2" s="12" t="s">
        <v>0</v>
      </c>
      <c r="D2" s="13" t="s">
        <v>51</v>
      </c>
      <c r="E2" s="13" t="s">
        <v>52</v>
      </c>
      <c r="F2" s="14" t="s">
        <v>53</v>
      </c>
      <c r="G2" s="14" t="s">
        <v>54</v>
      </c>
      <c r="H2" s="14" t="s">
        <v>55</v>
      </c>
      <c r="I2" s="14" t="s">
        <v>56</v>
      </c>
      <c r="J2" s="14" t="s">
        <v>57</v>
      </c>
      <c r="K2" s="14" t="s">
        <v>58</v>
      </c>
      <c r="L2" s="14" t="s">
        <v>59</v>
      </c>
      <c r="M2" s="14" t="s">
        <v>60</v>
      </c>
      <c r="N2" s="14" t="s">
        <v>61</v>
      </c>
      <c r="O2" s="14" t="s">
        <v>62</v>
      </c>
      <c r="P2" s="14" t="s">
        <v>0</v>
      </c>
    </row>
    <row r="3" spans="1:16" ht="15" customHeight="1">
      <c r="A3" s="1" t="s">
        <v>38</v>
      </c>
      <c r="B3" s="9">
        <v>44.6</v>
      </c>
      <c r="C3" s="12">
        <v>1</v>
      </c>
      <c r="D3" s="15">
        <v>1</v>
      </c>
      <c r="E3" s="15">
        <v>32</v>
      </c>
      <c r="F3" s="16">
        <v>60</v>
      </c>
      <c r="G3" s="16">
        <v>91</v>
      </c>
      <c r="H3" s="16">
        <v>121</v>
      </c>
      <c r="I3" s="16">
        <v>152</v>
      </c>
      <c r="J3" s="16">
        <v>182</v>
      </c>
      <c r="K3" s="16">
        <v>213</v>
      </c>
      <c r="L3" s="16">
        <v>244</v>
      </c>
      <c r="M3" s="16">
        <v>274</v>
      </c>
      <c r="N3" s="16">
        <v>305</v>
      </c>
      <c r="O3" s="16">
        <v>335</v>
      </c>
      <c r="P3" s="14">
        <v>1</v>
      </c>
    </row>
    <row r="4" spans="1:16" ht="15.75" customHeight="1">
      <c r="A4" s="1" t="s">
        <v>42</v>
      </c>
      <c r="C4" s="12">
        <v>2</v>
      </c>
      <c r="D4" s="15">
        <v>2</v>
      </c>
      <c r="E4" s="15">
        <v>33</v>
      </c>
      <c r="F4" s="16">
        <v>61</v>
      </c>
      <c r="G4" s="16">
        <v>92</v>
      </c>
      <c r="H4" s="16">
        <v>122</v>
      </c>
      <c r="I4" s="16">
        <v>153</v>
      </c>
      <c r="J4" s="16">
        <v>183</v>
      </c>
      <c r="K4" s="16">
        <v>214</v>
      </c>
      <c r="L4" s="16">
        <v>245</v>
      </c>
      <c r="M4" s="16">
        <v>275</v>
      </c>
      <c r="N4" s="16">
        <v>306</v>
      </c>
      <c r="O4" s="16">
        <v>336</v>
      </c>
      <c r="P4" s="14">
        <v>2</v>
      </c>
    </row>
    <row r="5" spans="1:16" ht="12.75">
      <c r="A5" s="1" t="s">
        <v>43</v>
      </c>
      <c r="C5" s="12">
        <v>3</v>
      </c>
      <c r="D5" s="15">
        <v>3</v>
      </c>
      <c r="E5" s="15">
        <v>34</v>
      </c>
      <c r="F5" s="16">
        <v>62</v>
      </c>
      <c r="G5" s="16">
        <v>93</v>
      </c>
      <c r="H5" s="16">
        <v>123</v>
      </c>
      <c r="I5" s="16">
        <v>154</v>
      </c>
      <c r="J5" s="16">
        <v>184</v>
      </c>
      <c r="K5" s="16">
        <v>215</v>
      </c>
      <c r="L5" s="16">
        <v>246</v>
      </c>
      <c r="M5" s="16">
        <v>276</v>
      </c>
      <c r="N5" s="16">
        <v>307</v>
      </c>
      <c r="O5" s="16">
        <v>337</v>
      </c>
      <c r="P5" s="14">
        <v>3</v>
      </c>
    </row>
    <row r="6" spans="1:16" ht="12.75">
      <c r="A6" s="1" t="s">
        <v>44</v>
      </c>
      <c r="C6" s="12">
        <v>4</v>
      </c>
      <c r="D6" s="15">
        <v>4</v>
      </c>
      <c r="E6" s="15">
        <v>35</v>
      </c>
      <c r="F6" s="16">
        <v>63</v>
      </c>
      <c r="G6" s="16">
        <v>94</v>
      </c>
      <c r="H6" s="16">
        <v>124</v>
      </c>
      <c r="I6" s="16">
        <v>155</v>
      </c>
      <c r="J6" s="16">
        <v>185</v>
      </c>
      <c r="K6" s="16">
        <v>216</v>
      </c>
      <c r="L6" s="16">
        <v>247</v>
      </c>
      <c r="M6" s="16">
        <v>277</v>
      </c>
      <c r="N6" s="16">
        <v>308</v>
      </c>
      <c r="O6" s="16">
        <v>338</v>
      </c>
      <c r="P6" s="14">
        <v>4</v>
      </c>
    </row>
    <row r="7" spans="1:16" ht="12.75">
      <c r="A7" s="1" t="s">
        <v>45</v>
      </c>
      <c r="C7" s="12">
        <v>5</v>
      </c>
      <c r="D7" s="15">
        <v>5</v>
      </c>
      <c r="E7" s="15">
        <v>36</v>
      </c>
      <c r="F7" s="16">
        <v>64</v>
      </c>
      <c r="G7" s="16">
        <v>95</v>
      </c>
      <c r="H7" s="16">
        <v>125</v>
      </c>
      <c r="I7" s="16">
        <v>156</v>
      </c>
      <c r="J7" s="16">
        <v>186</v>
      </c>
      <c r="K7" s="16">
        <v>217</v>
      </c>
      <c r="L7" s="16">
        <v>248</v>
      </c>
      <c r="M7" s="16">
        <v>278</v>
      </c>
      <c r="N7" s="16">
        <v>309</v>
      </c>
      <c r="O7" s="16">
        <v>339</v>
      </c>
      <c r="P7" s="14">
        <v>5</v>
      </c>
    </row>
    <row r="8" spans="1:16" ht="12.75">
      <c r="A8" s="1" t="s">
        <v>46</v>
      </c>
      <c r="C8" s="12">
        <v>6</v>
      </c>
      <c r="D8" s="15">
        <v>6</v>
      </c>
      <c r="E8" s="15">
        <v>37</v>
      </c>
      <c r="F8" s="16">
        <v>65</v>
      </c>
      <c r="G8" s="16">
        <v>96</v>
      </c>
      <c r="H8" s="16">
        <v>126</v>
      </c>
      <c r="I8" s="16">
        <v>157</v>
      </c>
      <c r="J8" s="16">
        <v>187</v>
      </c>
      <c r="K8" s="16">
        <v>218</v>
      </c>
      <c r="L8" s="16">
        <v>249</v>
      </c>
      <c r="M8" s="16">
        <v>279</v>
      </c>
      <c r="N8" s="16">
        <v>310</v>
      </c>
      <c r="O8" s="16">
        <v>340</v>
      </c>
      <c r="P8" s="14">
        <v>6</v>
      </c>
    </row>
    <row r="9" spans="1:16" ht="12.75">
      <c r="A9" s="1" t="s">
        <v>47</v>
      </c>
      <c r="C9" s="12">
        <v>7</v>
      </c>
      <c r="D9" s="15">
        <v>7</v>
      </c>
      <c r="E9" s="15">
        <v>38</v>
      </c>
      <c r="F9" s="16">
        <v>66</v>
      </c>
      <c r="G9" s="16">
        <v>97</v>
      </c>
      <c r="H9" s="16">
        <v>127</v>
      </c>
      <c r="I9" s="16">
        <v>158</v>
      </c>
      <c r="J9" s="16">
        <v>188</v>
      </c>
      <c r="K9" s="16">
        <v>219</v>
      </c>
      <c r="L9" s="16">
        <v>250</v>
      </c>
      <c r="M9" s="16">
        <v>280</v>
      </c>
      <c r="N9" s="16">
        <v>311</v>
      </c>
      <c r="O9" s="16">
        <v>341</v>
      </c>
      <c r="P9" s="14">
        <v>7</v>
      </c>
    </row>
    <row r="10" spans="1:16" ht="12.75">
      <c r="A10" s="1" t="s">
        <v>48</v>
      </c>
      <c r="C10" s="12">
        <v>8</v>
      </c>
      <c r="D10" s="15">
        <v>8</v>
      </c>
      <c r="E10" s="15">
        <v>39</v>
      </c>
      <c r="F10" s="16">
        <v>67</v>
      </c>
      <c r="G10" s="16">
        <v>98</v>
      </c>
      <c r="H10" s="16">
        <v>128</v>
      </c>
      <c r="I10" s="16">
        <v>159</v>
      </c>
      <c r="J10" s="16">
        <v>189</v>
      </c>
      <c r="K10" s="16">
        <v>220</v>
      </c>
      <c r="L10" s="16">
        <v>251</v>
      </c>
      <c r="M10" s="16">
        <v>281</v>
      </c>
      <c r="N10" s="16">
        <v>312</v>
      </c>
      <c r="O10" s="16">
        <v>342</v>
      </c>
      <c r="P10" s="14">
        <v>8</v>
      </c>
    </row>
    <row r="11" spans="1:16" ht="12.75">
      <c r="A11" s="1" t="s">
        <v>49</v>
      </c>
      <c r="C11" s="12">
        <v>9</v>
      </c>
      <c r="D11" s="15">
        <v>9</v>
      </c>
      <c r="E11" s="15">
        <v>40</v>
      </c>
      <c r="F11" s="16">
        <v>68</v>
      </c>
      <c r="G11" s="16">
        <v>99</v>
      </c>
      <c r="H11" s="16">
        <v>129</v>
      </c>
      <c r="I11" s="16">
        <v>160</v>
      </c>
      <c r="J11" s="16">
        <v>190</v>
      </c>
      <c r="K11" s="16">
        <v>221</v>
      </c>
      <c r="L11" s="16">
        <v>252</v>
      </c>
      <c r="M11" s="16">
        <v>282</v>
      </c>
      <c r="N11" s="16">
        <v>313</v>
      </c>
      <c r="O11" s="16">
        <v>343</v>
      </c>
      <c r="P11" s="14">
        <v>9</v>
      </c>
    </row>
    <row r="12" spans="1:16" ht="12.75">
      <c r="A12" s="6" t="s">
        <v>39</v>
      </c>
      <c r="C12" s="12">
        <v>10</v>
      </c>
      <c r="D12" s="15">
        <v>10</v>
      </c>
      <c r="E12" s="15">
        <v>41</v>
      </c>
      <c r="F12" s="16">
        <v>69</v>
      </c>
      <c r="G12" s="16">
        <v>100</v>
      </c>
      <c r="H12" s="16">
        <v>130</v>
      </c>
      <c r="I12" s="16">
        <v>161</v>
      </c>
      <c r="J12" s="16">
        <v>191</v>
      </c>
      <c r="K12" s="16">
        <v>222</v>
      </c>
      <c r="L12" s="16">
        <v>253</v>
      </c>
      <c r="M12" s="16">
        <v>283</v>
      </c>
      <c r="N12" s="16">
        <v>314</v>
      </c>
      <c r="O12" s="16">
        <v>344</v>
      </c>
      <c r="P12" s="14">
        <v>10</v>
      </c>
    </row>
    <row r="13" spans="3:16" ht="12.75">
      <c r="C13" s="12">
        <v>11</v>
      </c>
      <c r="D13" s="15">
        <v>11</v>
      </c>
      <c r="E13" s="15">
        <v>42</v>
      </c>
      <c r="F13" s="16">
        <v>70</v>
      </c>
      <c r="G13" s="16">
        <v>101</v>
      </c>
      <c r="H13" s="16">
        <v>131</v>
      </c>
      <c r="I13" s="16">
        <v>162</v>
      </c>
      <c r="J13" s="16">
        <v>192</v>
      </c>
      <c r="K13" s="16">
        <v>223</v>
      </c>
      <c r="L13" s="16">
        <v>254</v>
      </c>
      <c r="M13" s="16">
        <v>284</v>
      </c>
      <c r="N13" s="16">
        <v>315</v>
      </c>
      <c r="O13" s="16">
        <v>345</v>
      </c>
      <c r="P13" s="14">
        <v>11</v>
      </c>
    </row>
    <row r="14" spans="1:16" ht="15.75">
      <c r="A14" s="10" t="s">
        <v>41</v>
      </c>
      <c r="B14" t="e">
        <f>'Do Not Use'!AN2</f>
        <v>#DIV/0!</v>
      </c>
      <c r="C14" s="12">
        <v>12</v>
      </c>
      <c r="D14" s="15">
        <v>12</v>
      </c>
      <c r="E14" s="15">
        <v>43</v>
      </c>
      <c r="F14" s="16">
        <v>71</v>
      </c>
      <c r="G14" s="16">
        <v>102</v>
      </c>
      <c r="H14" s="16">
        <v>132</v>
      </c>
      <c r="I14" s="16">
        <v>163</v>
      </c>
      <c r="J14" s="16">
        <v>193</v>
      </c>
      <c r="K14" s="16">
        <v>224</v>
      </c>
      <c r="L14" s="16">
        <v>255</v>
      </c>
      <c r="M14" s="16">
        <v>285</v>
      </c>
      <c r="N14" s="16">
        <v>316</v>
      </c>
      <c r="O14" s="16">
        <v>346</v>
      </c>
      <c r="P14" s="14">
        <v>12</v>
      </c>
    </row>
    <row r="15" spans="3:16" ht="12.75">
      <c r="C15" s="12">
        <v>13</v>
      </c>
      <c r="D15" s="15">
        <v>13</v>
      </c>
      <c r="E15" s="15">
        <v>44</v>
      </c>
      <c r="F15" s="16">
        <v>72</v>
      </c>
      <c r="G15" s="16">
        <v>103</v>
      </c>
      <c r="H15" s="16">
        <v>133</v>
      </c>
      <c r="I15" s="16">
        <v>164</v>
      </c>
      <c r="J15" s="16">
        <v>194</v>
      </c>
      <c r="K15" s="16">
        <v>225</v>
      </c>
      <c r="L15" s="16">
        <v>256</v>
      </c>
      <c r="M15" s="16">
        <v>286</v>
      </c>
      <c r="N15" s="16">
        <v>317</v>
      </c>
      <c r="O15" s="16">
        <v>347</v>
      </c>
      <c r="P15" s="14">
        <v>13</v>
      </c>
    </row>
    <row r="16" spans="3:16" ht="12.75">
      <c r="C16" s="12">
        <v>14</v>
      </c>
      <c r="D16" s="15">
        <v>14</v>
      </c>
      <c r="E16" s="15">
        <v>45</v>
      </c>
      <c r="F16" s="16">
        <v>73</v>
      </c>
      <c r="G16" s="16">
        <v>104</v>
      </c>
      <c r="H16" s="16">
        <v>134</v>
      </c>
      <c r="I16" s="16">
        <v>165</v>
      </c>
      <c r="J16" s="16">
        <v>195</v>
      </c>
      <c r="K16" s="16">
        <v>226</v>
      </c>
      <c r="L16" s="16">
        <v>257</v>
      </c>
      <c r="M16" s="16">
        <v>287</v>
      </c>
      <c r="N16" s="16">
        <v>318</v>
      </c>
      <c r="O16" s="16">
        <v>348</v>
      </c>
      <c r="P16" s="14">
        <v>14</v>
      </c>
    </row>
    <row r="17" spans="3:16" ht="12.75">
      <c r="C17" s="12">
        <v>15</v>
      </c>
      <c r="D17" s="15">
        <v>15</v>
      </c>
      <c r="E17" s="15">
        <v>46</v>
      </c>
      <c r="F17" s="16">
        <v>74</v>
      </c>
      <c r="G17" s="16">
        <v>105</v>
      </c>
      <c r="H17" s="16">
        <v>135</v>
      </c>
      <c r="I17" s="16">
        <v>166</v>
      </c>
      <c r="J17" s="16">
        <v>196</v>
      </c>
      <c r="K17" s="16">
        <v>227</v>
      </c>
      <c r="L17" s="16">
        <v>258</v>
      </c>
      <c r="M17" s="16">
        <v>288</v>
      </c>
      <c r="N17" s="16">
        <v>319</v>
      </c>
      <c r="O17" s="16">
        <v>349</v>
      </c>
      <c r="P17" s="14">
        <v>15</v>
      </c>
    </row>
    <row r="18" spans="3:16" ht="12.75">
      <c r="C18" s="12">
        <v>16</v>
      </c>
      <c r="D18" s="15">
        <v>16</v>
      </c>
      <c r="E18" s="15">
        <v>47</v>
      </c>
      <c r="F18" s="16">
        <v>75</v>
      </c>
      <c r="G18" s="16">
        <v>106</v>
      </c>
      <c r="H18" s="16">
        <v>136</v>
      </c>
      <c r="I18" s="16">
        <v>167</v>
      </c>
      <c r="J18" s="16">
        <v>197</v>
      </c>
      <c r="K18" s="16">
        <v>228</v>
      </c>
      <c r="L18" s="16">
        <v>259</v>
      </c>
      <c r="M18" s="16">
        <v>289</v>
      </c>
      <c r="N18" s="16">
        <v>320</v>
      </c>
      <c r="O18" s="16">
        <v>350</v>
      </c>
      <c r="P18" s="14">
        <v>16</v>
      </c>
    </row>
    <row r="19" spans="3:16" ht="12.75">
      <c r="C19" s="12">
        <v>17</v>
      </c>
      <c r="D19" s="15">
        <v>17</v>
      </c>
      <c r="E19" s="15">
        <v>48</v>
      </c>
      <c r="F19" s="16">
        <v>76</v>
      </c>
      <c r="G19" s="16">
        <v>107</v>
      </c>
      <c r="H19" s="16">
        <v>137</v>
      </c>
      <c r="I19" s="16">
        <v>168</v>
      </c>
      <c r="J19" s="16">
        <v>198</v>
      </c>
      <c r="K19" s="16">
        <v>229</v>
      </c>
      <c r="L19" s="16">
        <v>260</v>
      </c>
      <c r="M19" s="16">
        <v>290</v>
      </c>
      <c r="N19" s="16">
        <v>321</v>
      </c>
      <c r="O19" s="16">
        <v>351</v>
      </c>
      <c r="P19" s="14">
        <v>17</v>
      </c>
    </row>
    <row r="20" spans="3:16" ht="12.75">
      <c r="C20" s="12">
        <v>18</v>
      </c>
      <c r="D20" s="15">
        <v>18</v>
      </c>
      <c r="E20" s="15">
        <v>49</v>
      </c>
      <c r="F20" s="16">
        <v>77</v>
      </c>
      <c r="G20" s="16">
        <v>108</v>
      </c>
      <c r="H20" s="16">
        <v>138</v>
      </c>
      <c r="I20" s="16">
        <v>169</v>
      </c>
      <c r="J20" s="16">
        <v>199</v>
      </c>
      <c r="K20" s="16">
        <v>230</v>
      </c>
      <c r="L20" s="16">
        <v>261</v>
      </c>
      <c r="M20" s="16">
        <v>291</v>
      </c>
      <c r="N20" s="16">
        <v>322</v>
      </c>
      <c r="O20" s="16">
        <v>352</v>
      </c>
      <c r="P20" s="14">
        <v>18</v>
      </c>
    </row>
    <row r="21" spans="3:16" ht="12.75">
      <c r="C21" s="12">
        <v>19</v>
      </c>
      <c r="D21" s="15">
        <v>19</v>
      </c>
      <c r="E21" s="15">
        <v>50</v>
      </c>
      <c r="F21" s="16">
        <v>78</v>
      </c>
      <c r="G21" s="16">
        <v>109</v>
      </c>
      <c r="H21" s="16">
        <v>139</v>
      </c>
      <c r="I21" s="16">
        <v>170</v>
      </c>
      <c r="J21" s="16">
        <v>200</v>
      </c>
      <c r="K21" s="16">
        <v>231</v>
      </c>
      <c r="L21" s="16">
        <v>262</v>
      </c>
      <c r="M21" s="16">
        <v>292</v>
      </c>
      <c r="N21" s="16">
        <v>323</v>
      </c>
      <c r="O21" s="16">
        <v>353</v>
      </c>
      <c r="P21" s="14">
        <v>19</v>
      </c>
    </row>
    <row r="22" spans="3:16" ht="12.75">
      <c r="C22" s="12">
        <v>20</v>
      </c>
      <c r="D22" s="15">
        <v>20</v>
      </c>
      <c r="E22" s="15">
        <v>51</v>
      </c>
      <c r="F22" s="16">
        <v>79</v>
      </c>
      <c r="G22" s="16">
        <v>110</v>
      </c>
      <c r="H22" s="16">
        <v>140</v>
      </c>
      <c r="I22" s="16">
        <v>171</v>
      </c>
      <c r="J22" s="16">
        <v>201</v>
      </c>
      <c r="K22" s="16">
        <v>232</v>
      </c>
      <c r="L22" s="16">
        <v>263</v>
      </c>
      <c r="M22" s="16">
        <v>293</v>
      </c>
      <c r="N22" s="16">
        <v>324</v>
      </c>
      <c r="O22" s="16">
        <v>354</v>
      </c>
      <c r="P22" s="14">
        <v>20</v>
      </c>
    </row>
    <row r="23" spans="3:16" ht="12.75">
      <c r="C23" s="12">
        <v>21</v>
      </c>
      <c r="D23" s="15">
        <v>21</v>
      </c>
      <c r="E23" s="15">
        <v>52</v>
      </c>
      <c r="F23" s="16">
        <v>80</v>
      </c>
      <c r="G23" s="16">
        <v>111</v>
      </c>
      <c r="H23" s="16">
        <v>141</v>
      </c>
      <c r="I23" s="16">
        <v>172</v>
      </c>
      <c r="J23" s="16">
        <v>202</v>
      </c>
      <c r="K23" s="16">
        <v>233</v>
      </c>
      <c r="L23" s="16">
        <v>264</v>
      </c>
      <c r="M23" s="16">
        <v>294</v>
      </c>
      <c r="N23" s="16">
        <v>325</v>
      </c>
      <c r="O23" s="16">
        <v>355</v>
      </c>
      <c r="P23" s="14">
        <v>21</v>
      </c>
    </row>
    <row r="24" spans="3:16" ht="12.75">
      <c r="C24" s="12">
        <v>22</v>
      </c>
      <c r="D24" s="15">
        <v>22</v>
      </c>
      <c r="E24" s="15">
        <v>53</v>
      </c>
      <c r="F24" s="16">
        <v>81</v>
      </c>
      <c r="G24" s="16">
        <v>112</v>
      </c>
      <c r="H24" s="16">
        <v>142</v>
      </c>
      <c r="I24" s="16">
        <v>173</v>
      </c>
      <c r="J24" s="16">
        <v>203</v>
      </c>
      <c r="K24" s="16">
        <v>234</v>
      </c>
      <c r="L24" s="16">
        <v>265</v>
      </c>
      <c r="M24" s="16">
        <v>295</v>
      </c>
      <c r="N24" s="16">
        <v>326</v>
      </c>
      <c r="O24" s="16">
        <v>356</v>
      </c>
      <c r="P24" s="14">
        <v>22</v>
      </c>
    </row>
    <row r="25" spans="3:16" ht="12.75">
      <c r="C25" s="12">
        <v>23</v>
      </c>
      <c r="D25" s="15">
        <v>23</v>
      </c>
      <c r="E25" s="15">
        <v>54</v>
      </c>
      <c r="F25" s="16">
        <v>82</v>
      </c>
      <c r="G25" s="16">
        <v>113</v>
      </c>
      <c r="H25" s="16">
        <v>143</v>
      </c>
      <c r="I25" s="16">
        <v>174</v>
      </c>
      <c r="J25" s="16">
        <v>204</v>
      </c>
      <c r="K25" s="16">
        <v>235</v>
      </c>
      <c r="L25" s="16">
        <v>266</v>
      </c>
      <c r="M25" s="16">
        <v>296</v>
      </c>
      <c r="N25" s="16">
        <v>327</v>
      </c>
      <c r="O25" s="16">
        <v>357</v>
      </c>
      <c r="P25" s="14">
        <v>23</v>
      </c>
    </row>
    <row r="26" spans="3:16" ht="12.75">
      <c r="C26" s="12">
        <v>24</v>
      </c>
      <c r="D26" s="15">
        <v>24</v>
      </c>
      <c r="E26" s="15">
        <v>55</v>
      </c>
      <c r="F26" s="16">
        <v>83</v>
      </c>
      <c r="G26" s="16">
        <v>114</v>
      </c>
      <c r="H26" s="16">
        <v>144</v>
      </c>
      <c r="I26" s="16">
        <v>175</v>
      </c>
      <c r="J26" s="16">
        <v>205</v>
      </c>
      <c r="K26" s="16">
        <v>236</v>
      </c>
      <c r="L26" s="16">
        <v>267</v>
      </c>
      <c r="M26" s="16">
        <v>297</v>
      </c>
      <c r="N26" s="16">
        <v>328</v>
      </c>
      <c r="O26" s="16">
        <v>358</v>
      </c>
      <c r="P26" s="14">
        <v>24</v>
      </c>
    </row>
    <row r="27" spans="3:16" ht="12.75">
      <c r="C27" s="12">
        <v>25</v>
      </c>
      <c r="D27" s="15">
        <v>25</v>
      </c>
      <c r="E27" s="15">
        <v>56</v>
      </c>
      <c r="F27" s="16">
        <v>84</v>
      </c>
      <c r="G27" s="16">
        <v>115</v>
      </c>
      <c r="H27" s="16">
        <v>145</v>
      </c>
      <c r="I27" s="16">
        <v>176</v>
      </c>
      <c r="J27" s="16">
        <v>206</v>
      </c>
      <c r="K27" s="16">
        <v>237</v>
      </c>
      <c r="L27" s="16">
        <v>268</v>
      </c>
      <c r="M27" s="16">
        <v>298</v>
      </c>
      <c r="N27" s="16">
        <v>329</v>
      </c>
      <c r="O27" s="16">
        <v>359</v>
      </c>
      <c r="P27" s="14">
        <v>25</v>
      </c>
    </row>
    <row r="28" spans="3:16" ht="12.75">
      <c r="C28" s="12">
        <v>26</v>
      </c>
      <c r="D28" s="15">
        <v>26</v>
      </c>
      <c r="E28" s="15">
        <v>57</v>
      </c>
      <c r="F28" s="16">
        <v>85</v>
      </c>
      <c r="G28" s="16">
        <v>116</v>
      </c>
      <c r="H28" s="16">
        <v>146</v>
      </c>
      <c r="I28" s="16">
        <v>177</v>
      </c>
      <c r="J28" s="16">
        <v>207</v>
      </c>
      <c r="K28" s="16">
        <v>238</v>
      </c>
      <c r="L28" s="16">
        <v>269</v>
      </c>
      <c r="M28" s="16">
        <v>299</v>
      </c>
      <c r="N28" s="16">
        <v>330</v>
      </c>
      <c r="O28" s="16">
        <v>360</v>
      </c>
      <c r="P28" s="14">
        <v>26</v>
      </c>
    </row>
    <row r="29" spans="3:16" ht="12.75">
      <c r="C29" s="12">
        <v>27</v>
      </c>
      <c r="D29" s="15">
        <v>27</v>
      </c>
      <c r="E29" s="15">
        <v>58</v>
      </c>
      <c r="F29" s="16">
        <v>86</v>
      </c>
      <c r="G29" s="16">
        <v>117</v>
      </c>
      <c r="H29" s="16">
        <v>147</v>
      </c>
      <c r="I29" s="16">
        <v>178</v>
      </c>
      <c r="J29" s="16">
        <v>208</v>
      </c>
      <c r="K29" s="16">
        <v>239</v>
      </c>
      <c r="L29" s="16">
        <v>270</v>
      </c>
      <c r="M29" s="16">
        <v>300</v>
      </c>
      <c r="N29" s="16">
        <v>331</v>
      </c>
      <c r="O29" s="16">
        <v>361</v>
      </c>
      <c r="P29" s="14">
        <v>27</v>
      </c>
    </row>
    <row r="30" spans="3:16" ht="12.75">
      <c r="C30" s="12">
        <v>28</v>
      </c>
      <c r="D30" s="15">
        <v>28</v>
      </c>
      <c r="E30" s="15">
        <v>59</v>
      </c>
      <c r="F30" s="16">
        <v>87</v>
      </c>
      <c r="G30" s="16">
        <v>118</v>
      </c>
      <c r="H30" s="16">
        <v>148</v>
      </c>
      <c r="I30" s="16">
        <v>179</v>
      </c>
      <c r="J30" s="16">
        <v>209</v>
      </c>
      <c r="K30" s="16">
        <v>240</v>
      </c>
      <c r="L30" s="16">
        <v>271</v>
      </c>
      <c r="M30" s="16">
        <v>301</v>
      </c>
      <c r="N30" s="16">
        <v>332</v>
      </c>
      <c r="O30" s="16">
        <v>362</v>
      </c>
      <c r="P30" s="14">
        <v>28</v>
      </c>
    </row>
    <row r="31" spans="3:16" ht="12.75">
      <c r="C31" s="12">
        <v>29</v>
      </c>
      <c r="D31" s="15">
        <v>29</v>
      </c>
      <c r="E31" s="15"/>
      <c r="F31" s="16">
        <v>88</v>
      </c>
      <c r="G31" s="16">
        <v>119</v>
      </c>
      <c r="H31" s="16">
        <v>149</v>
      </c>
      <c r="I31" s="16">
        <v>180</v>
      </c>
      <c r="J31" s="16">
        <v>210</v>
      </c>
      <c r="K31" s="16">
        <v>241</v>
      </c>
      <c r="L31" s="16">
        <v>272</v>
      </c>
      <c r="M31" s="16">
        <v>302</v>
      </c>
      <c r="N31" s="16">
        <v>333</v>
      </c>
      <c r="O31" s="16">
        <v>363</v>
      </c>
      <c r="P31" s="14">
        <v>29</v>
      </c>
    </row>
    <row r="32" spans="3:16" ht="12.75">
      <c r="C32" s="12">
        <v>30</v>
      </c>
      <c r="D32" s="15">
        <v>30</v>
      </c>
      <c r="E32" s="15"/>
      <c r="F32" s="16">
        <v>89</v>
      </c>
      <c r="G32" s="16">
        <v>120</v>
      </c>
      <c r="H32" s="16">
        <v>150</v>
      </c>
      <c r="I32" s="16">
        <v>181</v>
      </c>
      <c r="J32" s="16">
        <v>211</v>
      </c>
      <c r="K32" s="16">
        <v>242</v>
      </c>
      <c r="L32" s="16">
        <v>273</v>
      </c>
      <c r="M32" s="16">
        <v>303</v>
      </c>
      <c r="N32" s="16">
        <v>334</v>
      </c>
      <c r="O32" s="16">
        <v>364</v>
      </c>
      <c r="P32" s="14">
        <v>30</v>
      </c>
    </row>
    <row r="33" spans="3:16" ht="12.75">
      <c r="C33" s="12">
        <v>31</v>
      </c>
      <c r="D33" s="15">
        <v>31</v>
      </c>
      <c r="E33" s="15"/>
      <c r="F33" s="16">
        <v>90</v>
      </c>
      <c r="G33" s="16"/>
      <c r="H33" s="16">
        <v>151</v>
      </c>
      <c r="I33" s="16"/>
      <c r="J33" s="16">
        <v>212</v>
      </c>
      <c r="K33" s="16">
        <v>243</v>
      </c>
      <c r="L33" s="16"/>
      <c r="M33" s="16">
        <v>304</v>
      </c>
      <c r="N33" s="16"/>
      <c r="O33" s="16">
        <v>365</v>
      </c>
      <c r="P33" s="14">
        <v>31</v>
      </c>
    </row>
    <row r="34" spans="3:16" ht="12.75">
      <c r="C34" s="12" t="s">
        <v>0</v>
      </c>
      <c r="D34" s="13" t="s">
        <v>51</v>
      </c>
      <c r="E34" s="13" t="s">
        <v>52</v>
      </c>
      <c r="F34" s="14" t="s">
        <v>53</v>
      </c>
      <c r="G34" s="14" t="s">
        <v>54</v>
      </c>
      <c r="H34" s="14" t="s">
        <v>55</v>
      </c>
      <c r="I34" s="14" t="s">
        <v>56</v>
      </c>
      <c r="J34" s="14" t="s">
        <v>57</v>
      </c>
      <c r="K34" s="14" t="s">
        <v>58</v>
      </c>
      <c r="L34" s="14" t="s">
        <v>59</v>
      </c>
      <c r="M34" s="14" t="s">
        <v>60</v>
      </c>
      <c r="N34" s="14" t="s">
        <v>61</v>
      </c>
      <c r="O34" s="14" t="s">
        <v>62</v>
      </c>
      <c r="P34" s="14" t="s">
        <v>63</v>
      </c>
    </row>
    <row r="35" ht="12.75">
      <c r="K35"/>
    </row>
    <row r="36" ht="12.75">
      <c r="K36"/>
    </row>
    <row r="37" spans="3:11" ht="12.75">
      <c r="C37" s="1" t="s">
        <v>64</v>
      </c>
      <c r="D37" s="1"/>
      <c r="E37" s="1"/>
      <c r="F37" s="1"/>
      <c r="K37"/>
    </row>
    <row r="38" ht="18">
      <c r="K38" s="8"/>
    </row>
    <row r="39" ht="18">
      <c r="K39" s="8"/>
    </row>
    <row r="40" ht="18">
      <c r="K40" s="8"/>
    </row>
    <row r="41" ht="18">
      <c r="K41" s="8"/>
    </row>
    <row r="42" ht="18">
      <c r="K42" s="8"/>
    </row>
    <row r="43" ht="18">
      <c r="K43" s="8"/>
    </row>
    <row r="44" ht="18">
      <c r="K44" s="8"/>
    </row>
    <row r="45" ht="18">
      <c r="K45" s="8"/>
    </row>
    <row r="46" ht="18">
      <c r="K46" s="8"/>
    </row>
    <row r="47" ht="18">
      <c r="K47" s="8"/>
    </row>
    <row r="48" ht="18">
      <c r="K48" s="8"/>
    </row>
    <row r="49" ht="18">
      <c r="K49" s="8"/>
    </row>
    <row r="50" ht="18">
      <c r="K50" s="8"/>
    </row>
    <row r="51" ht="18">
      <c r="K51" s="8"/>
    </row>
    <row r="52" ht="18">
      <c r="K52" s="8"/>
    </row>
    <row r="53" ht="18">
      <c r="K53" s="8"/>
    </row>
    <row r="54" ht="18">
      <c r="K54" s="8"/>
    </row>
    <row r="55" ht="18">
      <c r="K55" s="8"/>
    </row>
    <row r="56" ht="18">
      <c r="K56" s="8"/>
    </row>
    <row r="57" ht="18">
      <c r="K57" s="8"/>
    </row>
    <row r="58" ht="18">
      <c r="K58" s="8"/>
    </row>
    <row r="59" ht="18">
      <c r="K59" s="8"/>
    </row>
    <row r="60" ht="18">
      <c r="K60" s="8"/>
    </row>
    <row r="61" ht="18">
      <c r="K61" s="8"/>
    </row>
    <row r="62" ht="18">
      <c r="K62" s="8"/>
    </row>
    <row r="63" ht="18">
      <c r="K63" s="8"/>
    </row>
    <row r="64" ht="18">
      <c r="K64" s="8"/>
    </row>
    <row r="65" ht="18">
      <c r="K65" s="8"/>
    </row>
    <row r="66" ht="18">
      <c r="K66" s="8"/>
    </row>
    <row r="67" ht="18">
      <c r="K67" s="8"/>
    </row>
    <row r="68" ht="18">
      <c r="K68" s="8"/>
    </row>
    <row r="69" ht="18">
      <c r="K69" s="8"/>
    </row>
    <row r="70" ht="18">
      <c r="K70" s="8"/>
    </row>
    <row r="71" ht="18">
      <c r="K71" s="8"/>
    </row>
    <row r="72" ht="18">
      <c r="K72" s="8"/>
    </row>
    <row r="73" ht="18">
      <c r="K73" s="8"/>
    </row>
    <row r="74" ht="18">
      <c r="K74" s="8"/>
    </row>
    <row r="75" ht="18">
      <c r="K75" s="8"/>
    </row>
    <row r="76" ht="18">
      <c r="K76" s="8"/>
    </row>
    <row r="77" ht="18">
      <c r="K77" s="8"/>
    </row>
    <row r="78" ht="18">
      <c r="K78" s="8"/>
    </row>
    <row r="79" ht="18">
      <c r="K79" s="8"/>
    </row>
    <row r="80" ht="18">
      <c r="K80" s="8"/>
    </row>
    <row r="81" ht="18">
      <c r="K81" s="8"/>
    </row>
    <row r="82" ht="18">
      <c r="K82" s="8"/>
    </row>
    <row r="83" ht="18">
      <c r="K83" s="8"/>
    </row>
    <row r="84" ht="18">
      <c r="K84" s="8"/>
    </row>
    <row r="85" ht="18">
      <c r="K85" s="8"/>
    </row>
    <row r="86" ht="18">
      <c r="K86" s="8"/>
    </row>
    <row r="87" ht="18">
      <c r="K87" s="8"/>
    </row>
    <row r="88" ht="18">
      <c r="K88" s="8"/>
    </row>
    <row r="89" ht="18">
      <c r="K89" s="8"/>
    </row>
    <row r="90" ht="18">
      <c r="K90" s="8"/>
    </row>
    <row r="91" ht="18">
      <c r="K91" s="8"/>
    </row>
    <row r="92" ht="18">
      <c r="K92" s="8"/>
    </row>
    <row r="93" ht="18">
      <c r="K93" s="8"/>
    </row>
    <row r="94" ht="18">
      <c r="K94" s="8"/>
    </row>
    <row r="95" ht="18">
      <c r="K95" s="8"/>
    </row>
    <row r="96" ht="18">
      <c r="K96" s="8"/>
    </row>
    <row r="97" ht="18">
      <c r="K97" s="8"/>
    </row>
    <row r="98" ht="18">
      <c r="K98" s="8"/>
    </row>
    <row r="99" ht="18">
      <c r="K99" s="8"/>
    </row>
    <row r="100" ht="18">
      <c r="K100" s="8"/>
    </row>
    <row r="101" ht="18">
      <c r="K101" s="8"/>
    </row>
    <row r="102" ht="18">
      <c r="K102" s="8"/>
    </row>
    <row r="103" ht="18">
      <c r="K103" s="8"/>
    </row>
    <row r="104" ht="18">
      <c r="K104" s="8"/>
    </row>
    <row r="105" ht="18">
      <c r="K105" s="8"/>
    </row>
    <row r="106" ht="18">
      <c r="K106" s="8"/>
    </row>
    <row r="107" ht="18">
      <c r="K107" s="8"/>
    </row>
    <row r="108" ht="18">
      <c r="K108" s="8"/>
    </row>
    <row r="109" ht="18">
      <c r="K109" s="8"/>
    </row>
    <row r="110" ht="18">
      <c r="K110" s="8"/>
    </row>
    <row r="111" ht="18">
      <c r="K111" s="8"/>
    </row>
    <row r="112" ht="18">
      <c r="K112" s="8"/>
    </row>
    <row r="113" ht="18">
      <c r="K113" s="8"/>
    </row>
    <row r="114" ht="18">
      <c r="K114" s="8"/>
    </row>
    <row r="115" ht="18">
      <c r="K115" s="8"/>
    </row>
    <row r="116" ht="18">
      <c r="K116" s="8"/>
    </row>
    <row r="117" ht="18">
      <c r="K117" s="8"/>
    </row>
    <row r="118" ht="18">
      <c r="K118" s="8"/>
    </row>
    <row r="119" ht="18">
      <c r="K119" s="8"/>
    </row>
    <row r="120" ht="18">
      <c r="K120" s="8"/>
    </row>
    <row r="121" ht="18">
      <c r="K121" s="8"/>
    </row>
    <row r="122" ht="18">
      <c r="K122" s="8"/>
    </row>
    <row r="123" ht="18">
      <c r="K123" s="8"/>
    </row>
    <row r="124" ht="18">
      <c r="K124" s="8"/>
    </row>
    <row r="125" ht="18">
      <c r="K125" s="8"/>
    </row>
    <row r="126" ht="18">
      <c r="K126" s="8"/>
    </row>
    <row r="127" ht="18">
      <c r="K127" s="8"/>
    </row>
    <row r="128" ht="18">
      <c r="K128" s="8"/>
    </row>
    <row r="129" ht="18">
      <c r="K129" s="8"/>
    </row>
    <row r="130" ht="18">
      <c r="K130" s="8"/>
    </row>
    <row r="131" ht="18">
      <c r="K131" s="8"/>
    </row>
    <row r="132" ht="18">
      <c r="K132" s="8"/>
    </row>
    <row r="133" ht="18">
      <c r="K133" s="8"/>
    </row>
    <row r="134" ht="18">
      <c r="K134" s="8"/>
    </row>
    <row r="135" ht="18">
      <c r="K135" s="8"/>
    </row>
    <row r="136" ht="18">
      <c r="K136" s="8"/>
    </row>
    <row r="137" ht="18">
      <c r="K137" s="8"/>
    </row>
    <row r="138" ht="18">
      <c r="K138" s="8"/>
    </row>
    <row r="139" ht="18">
      <c r="K139" s="8"/>
    </row>
    <row r="140" ht="18">
      <c r="K140" s="8"/>
    </row>
    <row r="141" ht="18">
      <c r="K141" s="8"/>
    </row>
    <row r="142" ht="18">
      <c r="K142" s="8"/>
    </row>
    <row r="143" ht="18">
      <c r="K143" s="8"/>
    </row>
    <row r="144" ht="18">
      <c r="K144" s="8"/>
    </row>
    <row r="145" ht="18">
      <c r="K145" s="8"/>
    </row>
    <row r="146" ht="18">
      <c r="K146" s="8"/>
    </row>
    <row r="147" ht="18">
      <c r="K147" s="8"/>
    </row>
    <row r="148" ht="18">
      <c r="K148" s="8"/>
    </row>
    <row r="149" ht="18">
      <c r="K149" s="8"/>
    </row>
    <row r="150" ht="18">
      <c r="K150" s="8"/>
    </row>
    <row r="151" ht="18">
      <c r="K151" s="8"/>
    </row>
    <row r="152" ht="18">
      <c r="K152" s="8"/>
    </row>
    <row r="153" ht="18">
      <c r="K153" s="8"/>
    </row>
    <row r="154" ht="18">
      <c r="K154" s="8"/>
    </row>
    <row r="155" ht="18">
      <c r="K155" s="8"/>
    </row>
    <row r="156" ht="18">
      <c r="K156" s="8"/>
    </row>
    <row r="157" ht="18">
      <c r="K157" s="8"/>
    </row>
    <row r="158" ht="18">
      <c r="K158" s="8"/>
    </row>
    <row r="159" ht="18">
      <c r="K159" s="8"/>
    </row>
    <row r="160" ht="18">
      <c r="K160" s="8"/>
    </row>
    <row r="161" ht="18">
      <c r="K161" s="8"/>
    </row>
    <row r="162" ht="18">
      <c r="K162" s="8"/>
    </row>
    <row r="163" ht="18">
      <c r="K163" s="8"/>
    </row>
    <row r="164" ht="18">
      <c r="K164" s="8"/>
    </row>
    <row r="165" ht="18">
      <c r="K165" s="8"/>
    </row>
    <row r="166" ht="18">
      <c r="K166" s="8"/>
    </row>
    <row r="167" ht="18">
      <c r="K167" s="8"/>
    </row>
    <row r="168" ht="18">
      <c r="K168" s="8"/>
    </row>
    <row r="169" ht="18">
      <c r="K169" s="8"/>
    </row>
    <row r="170" ht="18">
      <c r="K170" s="8"/>
    </row>
    <row r="171" ht="18">
      <c r="K171" s="8"/>
    </row>
    <row r="172" ht="18">
      <c r="K172" s="8"/>
    </row>
    <row r="173" ht="18">
      <c r="K173" s="8"/>
    </row>
    <row r="174" ht="18">
      <c r="K174" s="8"/>
    </row>
    <row r="175" ht="18">
      <c r="K175" s="8"/>
    </row>
    <row r="176" ht="18">
      <c r="K176" s="8"/>
    </row>
    <row r="177" ht="18">
      <c r="K177" s="8"/>
    </row>
    <row r="178" ht="18">
      <c r="K178" s="8"/>
    </row>
    <row r="179" ht="18">
      <c r="K179" s="8"/>
    </row>
    <row r="180" ht="18">
      <c r="K180" s="8"/>
    </row>
    <row r="181" ht="18">
      <c r="K181" s="8"/>
    </row>
    <row r="182" ht="18">
      <c r="K182" s="8"/>
    </row>
    <row r="183" ht="18">
      <c r="K183" s="8"/>
    </row>
    <row r="184" ht="18">
      <c r="K184" s="8"/>
    </row>
    <row r="185" ht="18">
      <c r="K185" s="8"/>
    </row>
    <row r="186" ht="18">
      <c r="K186" s="8"/>
    </row>
    <row r="187" ht="18">
      <c r="K187" s="8"/>
    </row>
    <row r="188" ht="18">
      <c r="K188" s="8"/>
    </row>
    <row r="189" ht="18">
      <c r="K189" s="8"/>
    </row>
    <row r="190" ht="18">
      <c r="K190" s="8"/>
    </row>
    <row r="191" ht="18">
      <c r="K191" s="8"/>
    </row>
    <row r="192" ht="18">
      <c r="K192" s="8"/>
    </row>
    <row r="193" ht="18">
      <c r="K193" s="8"/>
    </row>
    <row r="194" ht="18">
      <c r="K194" s="8"/>
    </row>
    <row r="195" ht="18">
      <c r="K195" s="8"/>
    </row>
    <row r="196" ht="18">
      <c r="K196" s="8"/>
    </row>
    <row r="197" ht="18">
      <c r="K197" s="8"/>
    </row>
    <row r="198" ht="18">
      <c r="K198" s="8"/>
    </row>
    <row r="199" ht="18">
      <c r="K199" s="8"/>
    </row>
    <row r="200" ht="18">
      <c r="K200" s="8"/>
    </row>
    <row r="201" ht="18">
      <c r="K201" s="8"/>
    </row>
    <row r="202" ht="18">
      <c r="K202" s="8"/>
    </row>
    <row r="203" ht="18">
      <c r="K203" s="8"/>
    </row>
    <row r="204" ht="18">
      <c r="K204" s="8"/>
    </row>
    <row r="205" ht="18">
      <c r="K205" s="8"/>
    </row>
    <row r="206" ht="18">
      <c r="K206" s="8"/>
    </row>
    <row r="207" ht="18">
      <c r="K207" s="8"/>
    </row>
    <row r="208" ht="18">
      <c r="K208" s="8"/>
    </row>
    <row r="209" ht="18">
      <c r="K209" s="8"/>
    </row>
    <row r="210" ht="18">
      <c r="K210" s="8"/>
    </row>
    <row r="211" ht="18">
      <c r="K211" s="8"/>
    </row>
    <row r="212" ht="18">
      <c r="K212" s="8"/>
    </row>
    <row r="213" ht="18">
      <c r="K213" s="8"/>
    </row>
    <row r="214" ht="18">
      <c r="K214" s="8"/>
    </row>
    <row r="215" ht="18">
      <c r="K215" s="8"/>
    </row>
    <row r="216" ht="18">
      <c r="K216" s="8"/>
    </row>
    <row r="217" ht="18">
      <c r="K217" s="8"/>
    </row>
    <row r="218" ht="18">
      <c r="K218" s="8"/>
    </row>
    <row r="219" ht="18">
      <c r="K219" s="8"/>
    </row>
    <row r="220" ht="18">
      <c r="K220" s="8"/>
    </row>
    <row r="221" ht="18">
      <c r="K221" s="8"/>
    </row>
    <row r="222" ht="18">
      <c r="K222" s="8"/>
    </row>
    <row r="223" ht="18">
      <c r="K223" s="8"/>
    </row>
    <row r="224" ht="18">
      <c r="K224" s="8"/>
    </row>
    <row r="225" ht="18">
      <c r="K225" s="8"/>
    </row>
    <row r="226" ht="18">
      <c r="K226" s="8"/>
    </row>
    <row r="227" ht="18">
      <c r="K227" s="8"/>
    </row>
    <row r="228" ht="18">
      <c r="K228" s="8"/>
    </row>
    <row r="229" ht="18">
      <c r="K229" s="8"/>
    </row>
    <row r="230" ht="18">
      <c r="K230" s="8"/>
    </row>
    <row r="231" ht="18">
      <c r="K231" s="8"/>
    </row>
    <row r="232" ht="18">
      <c r="K232" s="8"/>
    </row>
    <row r="233" ht="18">
      <c r="K233" s="8"/>
    </row>
    <row r="234" ht="18">
      <c r="K234" s="8"/>
    </row>
    <row r="235" ht="18">
      <c r="K235" s="8"/>
    </row>
    <row r="236" ht="18">
      <c r="K236" s="8"/>
    </row>
    <row r="237" ht="18">
      <c r="K237" s="8"/>
    </row>
    <row r="238" ht="18">
      <c r="K238" s="8"/>
    </row>
    <row r="239" ht="18">
      <c r="K239" s="8"/>
    </row>
    <row r="240" ht="18">
      <c r="K240" s="8"/>
    </row>
    <row r="241" ht="18">
      <c r="K241" s="8"/>
    </row>
    <row r="242" ht="18">
      <c r="K242" s="8"/>
    </row>
    <row r="243" ht="18">
      <c r="K243" s="8"/>
    </row>
    <row r="244" ht="18">
      <c r="K244" s="8"/>
    </row>
    <row r="245" ht="18">
      <c r="K245" s="8"/>
    </row>
    <row r="246" ht="18">
      <c r="K246" s="8"/>
    </row>
    <row r="247" ht="18">
      <c r="K247" s="8"/>
    </row>
    <row r="248" ht="18">
      <c r="K248" s="8"/>
    </row>
    <row r="249" ht="18">
      <c r="K249" s="8"/>
    </row>
    <row r="250" ht="18">
      <c r="K250" s="8"/>
    </row>
    <row r="251" ht="18">
      <c r="K251" s="8"/>
    </row>
    <row r="252" ht="18">
      <c r="K252" s="8"/>
    </row>
    <row r="253" ht="18">
      <c r="K253" s="8"/>
    </row>
    <row r="254" ht="18">
      <c r="K254" s="8"/>
    </row>
    <row r="255" ht="18">
      <c r="K255" s="8"/>
    </row>
    <row r="256" ht="18">
      <c r="K256" s="8"/>
    </row>
    <row r="257" ht="18">
      <c r="K257" s="8"/>
    </row>
    <row r="258" ht="18">
      <c r="K258" s="8"/>
    </row>
    <row r="259" ht="18">
      <c r="K259" s="8"/>
    </row>
    <row r="260" ht="18">
      <c r="K260" s="8"/>
    </row>
    <row r="261" ht="18">
      <c r="K261" s="8"/>
    </row>
    <row r="262" ht="18">
      <c r="K262" s="8"/>
    </row>
    <row r="263" ht="18">
      <c r="K263" s="8"/>
    </row>
    <row r="264" ht="18">
      <c r="K264" s="8"/>
    </row>
    <row r="265" ht="18">
      <c r="K265" s="8"/>
    </row>
    <row r="266" ht="18">
      <c r="K266" s="8"/>
    </row>
    <row r="267" ht="18">
      <c r="K267" s="8"/>
    </row>
    <row r="268" ht="18">
      <c r="K268" s="8"/>
    </row>
    <row r="269" ht="18">
      <c r="K269" s="8"/>
    </row>
    <row r="270" ht="18">
      <c r="K270" s="8"/>
    </row>
    <row r="271" ht="18">
      <c r="K271" s="8"/>
    </row>
    <row r="272" ht="18">
      <c r="K272" s="8"/>
    </row>
    <row r="273" ht="18">
      <c r="K273" s="8"/>
    </row>
    <row r="274" ht="18">
      <c r="K274" s="8"/>
    </row>
    <row r="275" ht="18">
      <c r="K275" s="8"/>
    </row>
    <row r="276" ht="18">
      <c r="K276" s="8"/>
    </row>
    <row r="277" ht="18">
      <c r="K277" s="8"/>
    </row>
    <row r="278" ht="18">
      <c r="K278" s="8"/>
    </row>
    <row r="279" ht="18">
      <c r="K279" s="8"/>
    </row>
    <row r="280" ht="18">
      <c r="K280" s="8"/>
    </row>
    <row r="281" ht="18">
      <c r="K281" s="8"/>
    </row>
    <row r="282" ht="18">
      <c r="K282" s="8"/>
    </row>
    <row r="283" ht="18">
      <c r="K283" s="8"/>
    </row>
    <row r="284" ht="18">
      <c r="K284" s="8"/>
    </row>
    <row r="285" ht="18">
      <c r="K285" s="8"/>
    </row>
    <row r="286" ht="18">
      <c r="K286" s="8"/>
    </row>
    <row r="287" ht="18">
      <c r="K287" s="8"/>
    </row>
    <row r="288" ht="18">
      <c r="K288" s="8"/>
    </row>
    <row r="289" ht="18">
      <c r="K289" s="8"/>
    </row>
    <row r="290" ht="18">
      <c r="K290" s="8"/>
    </row>
    <row r="291" ht="18">
      <c r="K291" s="8"/>
    </row>
    <row r="292" ht="18">
      <c r="K292" s="8"/>
    </row>
    <row r="293" ht="18">
      <c r="K293" s="8"/>
    </row>
    <row r="294" ht="18">
      <c r="K294" s="8"/>
    </row>
    <row r="295" ht="18">
      <c r="K295" s="8"/>
    </row>
    <row r="296" ht="18">
      <c r="K296" s="8"/>
    </row>
    <row r="297" ht="18">
      <c r="K297" s="8"/>
    </row>
    <row r="298" ht="18">
      <c r="K298" s="8"/>
    </row>
    <row r="299" ht="18">
      <c r="K299" s="8"/>
    </row>
    <row r="300" ht="18">
      <c r="K300" s="8"/>
    </row>
    <row r="301" ht="18">
      <c r="K301" s="8"/>
    </row>
    <row r="302" ht="18">
      <c r="K302" s="8"/>
    </row>
    <row r="303" ht="18">
      <c r="K303" s="8"/>
    </row>
    <row r="304" ht="18">
      <c r="K304" s="8"/>
    </row>
    <row r="305" ht="18">
      <c r="K305" s="8"/>
    </row>
    <row r="306" ht="18">
      <c r="K306" s="8"/>
    </row>
    <row r="307" ht="18">
      <c r="K307" s="8"/>
    </row>
    <row r="308" ht="18">
      <c r="K308" s="8"/>
    </row>
    <row r="309" ht="18">
      <c r="K309" s="8"/>
    </row>
    <row r="310" ht="18">
      <c r="K310" s="8"/>
    </row>
    <row r="311" ht="18">
      <c r="K311" s="8"/>
    </row>
    <row r="312" ht="18">
      <c r="K312" s="8"/>
    </row>
    <row r="313" ht="18">
      <c r="K313" s="8"/>
    </row>
    <row r="314" ht="18">
      <c r="K314" s="8"/>
    </row>
    <row r="315" ht="18">
      <c r="K315" s="8"/>
    </row>
    <row r="316" ht="18">
      <c r="K316" s="8"/>
    </row>
    <row r="317" ht="18">
      <c r="K317" s="8"/>
    </row>
    <row r="318" ht="18">
      <c r="K318" s="8"/>
    </row>
    <row r="319" ht="18">
      <c r="K319" s="8"/>
    </row>
    <row r="320" ht="18">
      <c r="K320" s="8"/>
    </row>
    <row r="321" ht="18">
      <c r="K321" s="8"/>
    </row>
    <row r="322" ht="18">
      <c r="K322" s="8"/>
    </row>
    <row r="323" ht="18">
      <c r="K323" s="8"/>
    </row>
    <row r="324" ht="18">
      <c r="K324" s="8"/>
    </row>
    <row r="325" ht="18">
      <c r="K325" s="8"/>
    </row>
    <row r="326" ht="18">
      <c r="K326" s="8"/>
    </row>
    <row r="327" ht="18">
      <c r="K327" s="8"/>
    </row>
    <row r="328" ht="18">
      <c r="K328" s="8"/>
    </row>
    <row r="329" ht="18">
      <c r="K329" s="8"/>
    </row>
    <row r="330" ht="18">
      <c r="K330" s="8"/>
    </row>
    <row r="331" ht="18">
      <c r="K331" s="8"/>
    </row>
    <row r="332" ht="18">
      <c r="K332" s="8"/>
    </row>
    <row r="333" ht="18">
      <c r="K333" s="8"/>
    </row>
    <row r="334" ht="18">
      <c r="K334" s="8"/>
    </row>
    <row r="335" ht="18">
      <c r="K335" s="8"/>
    </row>
    <row r="336" ht="18">
      <c r="K336" s="8"/>
    </row>
    <row r="337" ht="18">
      <c r="K337" s="8"/>
    </row>
    <row r="338" ht="18">
      <c r="K338" s="8"/>
    </row>
    <row r="339" ht="18">
      <c r="K339" s="8"/>
    </row>
    <row r="340" ht="18">
      <c r="K340" s="8"/>
    </row>
    <row r="341" ht="18">
      <c r="K341" s="8"/>
    </row>
    <row r="342" ht="18">
      <c r="K342" s="8"/>
    </row>
    <row r="343" ht="18">
      <c r="K343" s="8"/>
    </row>
    <row r="344" ht="18">
      <c r="K344" s="8"/>
    </row>
    <row r="345" ht="18">
      <c r="K345" s="8"/>
    </row>
    <row r="346" ht="18">
      <c r="K346" s="8"/>
    </row>
    <row r="347" ht="18">
      <c r="K347" s="8"/>
    </row>
    <row r="348" ht="18">
      <c r="K348" s="8"/>
    </row>
    <row r="349" ht="18">
      <c r="K349" s="8"/>
    </row>
    <row r="350" ht="18">
      <c r="K350" s="8"/>
    </row>
    <row r="351" ht="18">
      <c r="K351" s="8"/>
    </row>
    <row r="352" ht="18">
      <c r="K352" s="8"/>
    </row>
    <row r="353" ht="18">
      <c r="K353" s="8"/>
    </row>
    <row r="354" ht="18">
      <c r="K354" s="8"/>
    </row>
    <row r="355" ht="18">
      <c r="K355" s="8"/>
    </row>
    <row r="356" ht="18">
      <c r="K356" s="8"/>
    </row>
    <row r="357" ht="18">
      <c r="K357" s="8"/>
    </row>
    <row r="358" ht="18">
      <c r="K358" s="8"/>
    </row>
    <row r="359" ht="18">
      <c r="K359" s="8"/>
    </row>
    <row r="360" ht="18">
      <c r="K360" s="8"/>
    </row>
    <row r="361" ht="18">
      <c r="K361" s="8"/>
    </row>
    <row r="362" ht="18">
      <c r="K362" s="8"/>
    </row>
    <row r="363" ht="18">
      <c r="K363" s="8"/>
    </row>
    <row r="364" ht="18">
      <c r="K364" s="8"/>
    </row>
    <row r="365" ht="18">
      <c r="K365" s="8"/>
    </row>
    <row r="366" ht="18">
      <c r="K366" s="8"/>
    </row>
    <row r="367" ht="18">
      <c r="K367" s="8"/>
    </row>
    <row r="368" ht="18">
      <c r="K368" s="8"/>
    </row>
    <row r="369" ht="18">
      <c r="K369" s="8"/>
    </row>
    <row r="370" ht="18">
      <c r="K370" s="8"/>
    </row>
    <row r="371" ht="18">
      <c r="K371" s="8"/>
    </row>
    <row r="372" ht="18">
      <c r="K372" s="8"/>
    </row>
    <row r="373" ht="18">
      <c r="K373" s="8"/>
    </row>
    <row r="374" ht="18">
      <c r="K374" s="8"/>
    </row>
    <row r="375" ht="18">
      <c r="K375" s="8"/>
    </row>
    <row r="376" ht="18">
      <c r="K376" s="8"/>
    </row>
    <row r="377" ht="18">
      <c r="K377" s="8"/>
    </row>
    <row r="378" ht="18">
      <c r="K378" s="8"/>
    </row>
    <row r="379" ht="18">
      <c r="K379" s="8"/>
    </row>
    <row r="380" ht="18">
      <c r="K380" s="8"/>
    </row>
    <row r="381" ht="18">
      <c r="K381" s="8"/>
    </row>
    <row r="382" ht="18">
      <c r="K382" s="8"/>
    </row>
    <row r="383" ht="18">
      <c r="K383" s="8"/>
    </row>
    <row r="384" ht="18">
      <c r="K384" s="8"/>
    </row>
    <row r="385" ht="18">
      <c r="K385" s="8"/>
    </row>
    <row r="386" ht="18">
      <c r="K386" s="8"/>
    </row>
    <row r="387" ht="18">
      <c r="K387" s="8"/>
    </row>
    <row r="388" ht="18">
      <c r="K388" s="8"/>
    </row>
    <row r="389" ht="18">
      <c r="K389" s="8"/>
    </row>
    <row r="390" ht="18">
      <c r="K390" s="8"/>
    </row>
    <row r="391" ht="18">
      <c r="K391" s="8"/>
    </row>
    <row r="392" ht="18">
      <c r="K392" s="8"/>
    </row>
    <row r="393" ht="18">
      <c r="K393" s="8"/>
    </row>
    <row r="394" ht="18">
      <c r="K394" s="8"/>
    </row>
    <row r="395" ht="18">
      <c r="K395" s="8"/>
    </row>
    <row r="396" ht="18">
      <c r="K396" s="8"/>
    </row>
    <row r="397" ht="18">
      <c r="K397" s="8"/>
    </row>
    <row r="398" ht="18">
      <c r="K398" s="8"/>
    </row>
    <row r="399" ht="18">
      <c r="K399" s="8"/>
    </row>
    <row r="400" ht="18">
      <c r="K400" s="8"/>
    </row>
    <row r="401" ht="18">
      <c r="K401" s="8"/>
    </row>
    <row r="402" ht="18">
      <c r="K402" s="8"/>
    </row>
    <row r="403" ht="18">
      <c r="K403" s="8"/>
    </row>
    <row r="404" ht="18">
      <c r="K404" s="8"/>
    </row>
    <row r="405" ht="18">
      <c r="K405" s="8"/>
    </row>
    <row r="406" ht="18">
      <c r="K406" s="8"/>
    </row>
    <row r="407" ht="18">
      <c r="K407" s="8"/>
    </row>
    <row r="408" ht="18">
      <c r="K408" s="8"/>
    </row>
    <row r="409" ht="18">
      <c r="K409" s="8"/>
    </row>
    <row r="410" ht="18">
      <c r="K410" s="8"/>
    </row>
    <row r="411" ht="18">
      <c r="K411" s="8"/>
    </row>
    <row r="412" ht="18">
      <c r="K412" s="8"/>
    </row>
    <row r="413" ht="18">
      <c r="K413" s="8"/>
    </row>
    <row r="414" ht="18">
      <c r="K414" s="8"/>
    </row>
    <row r="415" ht="18">
      <c r="K415" s="8"/>
    </row>
    <row r="416" ht="18">
      <c r="K416" s="8"/>
    </row>
    <row r="417" ht="18">
      <c r="K417" s="8"/>
    </row>
    <row r="418" ht="18">
      <c r="K418" s="8"/>
    </row>
    <row r="419" ht="18">
      <c r="K419" s="8"/>
    </row>
    <row r="420" ht="18">
      <c r="K420" s="8"/>
    </row>
    <row r="421" ht="18">
      <c r="K421" s="8"/>
    </row>
    <row r="422" ht="18">
      <c r="K422" s="8"/>
    </row>
    <row r="423" ht="18">
      <c r="K423" s="8"/>
    </row>
    <row r="424" ht="18">
      <c r="K424" s="8"/>
    </row>
    <row r="425" ht="18">
      <c r="K425" s="8"/>
    </row>
    <row r="426" ht="18">
      <c r="K426" s="8"/>
    </row>
    <row r="427" ht="18">
      <c r="K427" s="8"/>
    </row>
    <row r="428" ht="18">
      <c r="K428" s="8"/>
    </row>
    <row r="429" ht="18">
      <c r="K429" s="8"/>
    </row>
    <row r="430" ht="18">
      <c r="K430" s="8"/>
    </row>
    <row r="431" ht="18">
      <c r="K431" s="8"/>
    </row>
    <row r="432" ht="18">
      <c r="K432" s="8"/>
    </row>
    <row r="433" ht="18">
      <c r="K433" s="8"/>
    </row>
    <row r="434" ht="18">
      <c r="K434" s="8"/>
    </row>
    <row r="435" ht="18">
      <c r="K435" s="8"/>
    </row>
    <row r="436" ht="18">
      <c r="K436" s="8"/>
    </row>
    <row r="437" ht="18">
      <c r="K437" s="8"/>
    </row>
    <row r="438" ht="18">
      <c r="K438" s="8"/>
    </row>
    <row r="439" ht="18">
      <c r="K439" s="8"/>
    </row>
    <row r="440" ht="18">
      <c r="K440" s="8"/>
    </row>
    <row r="441" ht="18">
      <c r="K441" s="8"/>
    </row>
    <row r="442" ht="18">
      <c r="K442" s="8"/>
    </row>
    <row r="443" ht="18">
      <c r="K443" s="8"/>
    </row>
    <row r="444" ht="18">
      <c r="K444" s="8"/>
    </row>
    <row r="445" ht="18">
      <c r="K445" s="8"/>
    </row>
    <row r="446" ht="18">
      <c r="K446" s="8"/>
    </row>
    <row r="447" ht="18">
      <c r="K447" s="8"/>
    </row>
    <row r="448" ht="18">
      <c r="K448" s="8"/>
    </row>
    <row r="449" ht="18">
      <c r="K449" s="8"/>
    </row>
    <row r="450" ht="18">
      <c r="K450" s="8"/>
    </row>
    <row r="451" ht="18">
      <c r="K451" s="8"/>
    </row>
    <row r="452" ht="18">
      <c r="K452" s="8"/>
    </row>
    <row r="453" ht="18">
      <c r="K453" s="8"/>
    </row>
    <row r="454" ht="18">
      <c r="K454" s="8"/>
    </row>
    <row r="455" ht="18">
      <c r="K455" s="8"/>
    </row>
    <row r="456" ht="18">
      <c r="K456" s="8"/>
    </row>
    <row r="457" ht="18">
      <c r="K457" s="8"/>
    </row>
    <row r="458" ht="18">
      <c r="K458" s="8"/>
    </row>
    <row r="459" ht="18">
      <c r="K459" s="8"/>
    </row>
    <row r="460" ht="18">
      <c r="K460" s="8"/>
    </row>
    <row r="461" ht="18">
      <c r="K461" s="8"/>
    </row>
    <row r="462" ht="18">
      <c r="K462" s="8"/>
    </row>
    <row r="463" ht="18">
      <c r="K463" s="8"/>
    </row>
    <row r="464" ht="18">
      <c r="K464" s="8"/>
    </row>
    <row r="465" ht="18">
      <c r="K465" s="8"/>
    </row>
    <row r="466" ht="18">
      <c r="K466" s="8"/>
    </row>
    <row r="467" ht="18">
      <c r="K467" s="8"/>
    </row>
    <row r="468" ht="18">
      <c r="K468" s="8"/>
    </row>
    <row r="469" ht="18">
      <c r="K469" s="8"/>
    </row>
    <row r="470" ht="18">
      <c r="K470" s="8"/>
    </row>
    <row r="471" ht="18">
      <c r="K471" s="8"/>
    </row>
    <row r="472" ht="18">
      <c r="K472" s="8"/>
    </row>
    <row r="473" ht="18">
      <c r="K473" s="8"/>
    </row>
    <row r="474" ht="18">
      <c r="K474" s="8"/>
    </row>
    <row r="475" ht="18">
      <c r="K475" s="8"/>
    </row>
    <row r="476" ht="18">
      <c r="K476" s="8"/>
    </row>
    <row r="477" ht="18">
      <c r="K477" s="8"/>
    </row>
    <row r="478" ht="18">
      <c r="K478" s="8"/>
    </row>
    <row r="479" ht="18">
      <c r="K479" s="8"/>
    </row>
    <row r="480" ht="18">
      <c r="K480" s="8"/>
    </row>
    <row r="481" ht="18">
      <c r="K481" s="8"/>
    </row>
    <row r="482" ht="18">
      <c r="K482" s="8"/>
    </row>
    <row r="483" ht="18">
      <c r="K483" s="8"/>
    </row>
    <row r="484" ht="18">
      <c r="K484" s="8"/>
    </row>
    <row r="485" ht="18">
      <c r="K485" s="8"/>
    </row>
    <row r="486" ht="18">
      <c r="K486" s="8"/>
    </row>
    <row r="487" ht="18">
      <c r="K487" s="8"/>
    </row>
    <row r="488" ht="18">
      <c r="K488" s="8"/>
    </row>
    <row r="489" ht="18">
      <c r="K489" s="8"/>
    </row>
    <row r="490" ht="18">
      <c r="K490" s="8"/>
    </row>
    <row r="491" ht="18">
      <c r="K491" s="8"/>
    </row>
    <row r="492" ht="18">
      <c r="K492" s="8"/>
    </row>
    <row r="493" ht="18">
      <c r="K493" s="8"/>
    </row>
    <row r="494" ht="18">
      <c r="K494" s="8"/>
    </row>
    <row r="495" ht="18">
      <c r="K495" s="8"/>
    </row>
    <row r="496" ht="18">
      <c r="K496" s="8"/>
    </row>
    <row r="497" ht="18">
      <c r="K497" s="8"/>
    </row>
    <row r="498" ht="18">
      <c r="K498" s="8"/>
    </row>
    <row r="499" ht="18">
      <c r="K499" s="8"/>
    </row>
    <row r="500" ht="18">
      <c r="K500" s="8"/>
    </row>
    <row r="501" ht="18">
      <c r="K501" s="8"/>
    </row>
    <row r="502" ht="18">
      <c r="K502" s="8"/>
    </row>
    <row r="503" ht="18">
      <c r="K503" s="8"/>
    </row>
    <row r="504" ht="18">
      <c r="K504" s="8"/>
    </row>
    <row r="505" ht="18">
      <c r="K505" s="8"/>
    </row>
    <row r="506" ht="18">
      <c r="K506" s="8"/>
    </row>
    <row r="507" ht="18">
      <c r="K507" s="8"/>
    </row>
    <row r="508" ht="18">
      <c r="K508" s="8"/>
    </row>
    <row r="509" ht="18">
      <c r="K509" s="8"/>
    </row>
    <row r="510" ht="18">
      <c r="K510" s="8"/>
    </row>
    <row r="511" ht="18">
      <c r="K511" s="8"/>
    </row>
    <row r="512" ht="18">
      <c r="K512" s="8"/>
    </row>
    <row r="513" ht="18">
      <c r="K513" s="8"/>
    </row>
    <row r="514" ht="18">
      <c r="K514" s="8"/>
    </row>
    <row r="515" ht="18">
      <c r="K515" s="8"/>
    </row>
    <row r="516" ht="18">
      <c r="K516" s="8"/>
    </row>
    <row r="517" ht="18">
      <c r="K517" s="8"/>
    </row>
    <row r="518" ht="18">
      <c r="K518" s="8"/>
    </row>
    <row r="519" ht="18">
      <c r="K519" s="8"/>
    </row>
    <row r="520" ht="18">
      <c r="K520" s="8"/>
    </row>
    <row r="521" ht="18">
      <c r="K521" s="8"/>
    </row>
    <row r="522" ht="18">
      <c r="K522" s="8"/>
    </row>
    <row r="523" ht="18">
      <c r="K523" s="8"/>
    </row>
    <row r="524" ht="18">
      <c r="K524" s="8"/>
    </row>
    <row r="525" ht="18">
      <c r="K525" s="8"/>
    </row>
    <row r="526" ht="18">
      <c r="K526" s="8"/>
    </row>
    <row r="527" ht="18">
      <c r="K527" s="8"/>
    </row>
    <row r="528" ht="18">
      <c r="K528" s="8"/>
    </row>
    <row r="529" ht="18">
      <c r="K529" s="8"/>
    </row>
    <row r="530" ht="18">
      <c r="K530" s="8"/>
    </row>
    <row r="531" ht="18">
      <c r="K531" s="8"/>
    </row>
    <row r="532" ht="18">
      <c r="K532" s="8"/>
    </row>
    <row r="533" ht="18">
      <c r="K533" s="8"/>
    </row>
    <row r="534" ht="18">
      <c r="K534" s="8"/>
    </row>
    <row r="535" ht="18">
      <c r="K535" s="8"/>
    </row>
    <row r="536" ht="18">
      <c r="K536" s="8"/>
    </row>
    <row r="537" ht="18">
      <c r="K537" s="8"/>
    </row>
    <row r="538" ht="18">
      <c r="K538" s="8"/>
    </row>
    <row r="539" ht="18">
      <c r="K539" s="8"/>
    </row>
    <row r="540" ht="18">
      <c r="K540" s="8"/>
    </row>
    <row r="541" ht="18">
      <c r="K541" s="8"/>
    </row>
    <row r="542" ht="18">
      <c r="K542" s="8"/>
    </row>
    <row r="543" ht="18">
      <c r="K543" s="8"/>
    </row>
    <row r="544" ht="18">
      <c r="K544" s="8"/>
    </row>
    <row r="545" ht="18">
      <c r="K545" s="8"/>
    </row>
    <row r="546" ht="18">
      <c r="K546" s="8"/>
    </row>
    <row r="547" ht="18">
      <c r="K547" s="8"/>
    </row>
    <row r="548" ht="18">
      <c r="K548" s="8"/>
    </row>
    <row r="549" ht="18">
      <c r="K549" s="8"/>
    </row>
    <row r="550" ht="18">
      <c r="K550" s="8"/>
    </row>
    <row r="551" ht="18">
      <c r="K551" s="8"/>
    </row>
    <row r="552" ht="18">
      <c r="K552" s="8"/>
    </row>
    <row r="553" ht="18">
      <c r="K553" s="8"/>
    </row>
    <row r="554" ht="18">
      <c r="K554" s="8"/>
    </row>
    <row r="555" ht="18">
      <c r="K555" s="8"/>
    </row>
    <row r="556" ht="18">
      <c r="K556" s="8"/>
    </row>
    <row r="557" ht="18">
      <c r="K557" s="8"/>
    </row>
    <row r="558" ht="18">
      <c r="K558" s="8"/>
    </row>
    <row r="559" ht="18">
      <c r="K559" s="8"/>
    </row>
    <row r="560" ht="18">
      <c r="K560" s="8"/>
    </row>
    <row r="561" ht="18">
      <c r="K561" s="8"/>
    </row>
    <row r="562" ht="18">
      <c r="K562" s="8"/>
    </row>
    <row r="563" ht="18">
      <c r="K563" s="8"/>
    </row>
    <row r="564" ht="18">
      <c r="K564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47"/>
  <sheetViews>
    <sheetView workbookViewId="0" topLeftCell="A1">
      <selection activeCell="A2" sqref="A2:IV2"/>
    </sheetView>
  </sheetViews>
  <sheetFormatPr defaultColWidth="9.140625" defaultRowHeight="12.75"/>
  <cols>
    <col min="12" max="12" width="10.28125" style="0" customWidth="1"/>
    <col min="13" max="13" width="23.28125" style="0" customWidth="1"/>
    <col min="14" max="15" width="11.8515625" style="0" customWidth="1"/>
    <col min="39" max="39" width="22.00390625" style="0" customWidth="1"/>
    <col min="40" max="40" width="15.28125" style="0" customWidth="1"/>
    <col min="71" max="71" width="9.140625" style="1" customWidth="1"/>
  </cols>
  <sheetData>
    <row r="1" spans="1:72" ht="13.5" thickBot="1">
      <c r="A1" s="1" t="s">
        <v>0</v>
      </c>
      <c r="B1" s="1" t="s">
        <v>7</v>
      </c>
      <c r="C1" s="1" t="s">
        <v>26</v>
      </c>
      <c r="D1" s="1" t="s">
        <v>2</v>
      </c>
      <c r="E1" s="1" t="s">
        <v>1</v>
      </c>
      <c r="F1" s="1" t="s">
        <v>8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37</v>
      </c>
      <c r="L1" s="6" t="s">
        <v>40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1" t="s">
        <v>35</v>
      </c>
      <c r="AN1" s="1" t="s">
        <v>36</v>
      </c>
      <c r="AR1" s="1"/>
      <c r="AV1" s="1"/>
      <c r="AW1" s="1"/>
      <c r="AZ1" s="1"/>
      <c r="BB1" s="1"/>
      <c r="BC1" s="1"/>
      <c r="BD1" s="1"/>
      <c r="BE1" s="1"/>
      <c r="BJ1" s="1"/>
      <c r="BK1" s="1"/>
      <c r="BT1" s="1"/>
    </row>
    <row r="2" spans="1:67" ht="12.75">
      <c r="A2">
        <f>'Data Sheet'!B2</f>
        <v>0</v>
      </c>
      <c r="B2">
        <v>2400</v>
      </c>
      <c r="C2">
        <f>'Data Sheet'!B3</f>
        <v>44.6</v>
      </c>
      <c r="D2">
        <f>'Data Sheet'!B4</f>
        <v>0</v>
      </c>
      <c r="E2">
        <f>'Data Sheet'!B5</f>
        <v>0</v>
      </c>
      <c r="F2">
        <f>'Data Sheet'!B6</f>
        <v>0</v>
      </c>
      <c r="G2">
        <f>((('Data Sheet'!B7)+40)*5/9)-40</f>
        <v>-17.77777777777778</v>
      </c>
      <c r="H2">
        <f>((('Data Sheet'!B8)+40)*5/9)-40</f>
        <v>-17.77777777777778</v>
      </c>
      <c r="I2">
        <f>((('Data Sheet'!B9)+40)*5/9)-40</f>
        <v>-17.77777777777778</v>
      </c>
      <c r="J2">
        <f>'Data Sheet'!B10</f>
        <v>0</v>
      </c>
      <c r="K2">
        <f>'Data Sheet'!B11</f>
        <v>0</v>
      </c>
      <c r="L2">
        <f>'Data Sheet'!B12</f>
        <v>0</v>
      </c>
      <c r="M2">
        <f>(4098*(0.6108*EXP((17.27*G2)/(G2+237.3))))/(G2+237.3)^2</f>
        <v>0.012826637499715469</v>
      </c>
      <c r="N2">
        <f>0.6108*EXP((17.27*H2)/(H2+237.3))</f>
        <v>0.15083351359310096</v>
      </c>
      <c r="O2">
        <f>0.6108*EXP((17.27*I2)/(I2+237.3))</f>
        <v>0.15083351359310096</v>
      </c>
      <c r="P2">
        <f>(N2+O2)/2</f>
        <v>0.15083351359310096</v>
      </c>
      <c r="Q2">
        <f>(O2*(E2/100)+(N2*(F2/100))/2)</f>
        <v>0</v>
      </c>
      <c r="R2">
        <f>(1-0.23)*J2</f>
        <v>0</v>
      </c>
      <c r="S2">
        <f>0.000000004903*(((H2+273.15)^4+(I2+273.15)^4)/2)*(0.34-(0.14*(Q2)^0.5))*(1.35*(U2/T2)-0.35)</f>
        <v>-2.48143827871664</v>
      </c>
      <c r="T2">
        <f>(0.75+(0.00002*L2))*Y2</f>
        <v>8.208275880929305</v>
      </c>
      <c r="U2">
        <f>J2</f>
        <v>0</v>
      </c>
      <c r="V2">
        <f>0.77*U2</f>
        <v>0</v>
      </c>
      <c r="W2">
        <f>R2-S2</f>
        <v>2.48143827871664</v>
      </c>
      <c r="X2">
        <f>(W2*0.1)</f>
        <v>0.248143827871664</v>
      </c>
      <c r="Y2">
        <f>(37.5860314)*Z2*(AH2*SIN(AD2)*SIN(AC2)+COS(AD2)*COS(AC2)*SIN(AH2))</f>
        <v>10.944367841239073</v>
      </c>
      <c r="Z2">
        <f>1+(0.033*COS(0.017214*A2))</f>
        <v>1.033</v>
      </c>
      <c r="AA2">
        <f>AE2+PI()</f>
        <v>631.5896332772179</v>
      </c>
      <c r="AB2">
        <f>AE2-PI()</f>
        <v>625.3064479700383</v>
      </c>
      <c r="AC2">
        <f>0.409*(SIN((0.017214*A2)-1.39))</f>
        <v>-0.4023336332578121</v>
      </c>
      <c r="AD2">
        <f>C2*(PI()/180)</f>
        <v>0.778416846389471</v>
      </c>
      <c r="AE2">
        <f>(PI()/12)*((12+0.06667*(75-67.58)+B2)-12)</f>
        <v>628.4480406236281</v>
      </c>
      <c r="AF2">
        <f>1-((TAN(AD2)^2*TAN(AC2))^2)</f>
        <v>0.8287470238885302</v>
      </c>
      <c r="AG2">
        <f>IF(AF2&lt;0,0.00001,AF2)</f>
        <v>0.8287470238885302</v>
      </c>
      <c r="AH2">
        <f>(1.570796)-ATAN((-TAN(AD2)*TAN(AC2))/((AG2)^0.5))</f>
        <v>1.1388573954590706</v>
      </c>
      <c r="AI2">
        <f>((0.001013)*101.3)/(0.622*2.45)</f>
        <v>0.06733834241091935</v>
      </c>
      <c r="AJ2">
        <f>(K2*0.44704)</f>
        <v>0</v>
      </c>
      <c r="AK2" t="e">
        <f>(LN((2.5-0.744*0.12)/(0.26*0.12))*LN((2.5-0.64*0.12)/(0.013*0.12)))/(0.16*AJ2)</f>
        <v>#DIV/0!</v>
      </c>
      <c r="AL2">
        <v>0.000787034</v>
      </c>
      <c r="AM2" t="e">
        <f>((M2)*(W2-X2)+(((AH2/PI())*(P2-Q2)*0.0012)/AK2))*1.35/(M2+AI2*(1+(AL2/AK2)))</f>
        <v>#DIV/0!</v>
      </c>
      <c r="AN2" t="e">
        <f>((AM2*0.408)/25.4)</f>
        <v>#DIV/0!</v>
      </c>
      <c r="AY2" s="1"/>
      <c r="BE2" s="5"/>
      <c r="BF2" s="5"/>
      <c r="BG2" s="5"/>
      <c r="BI2" s="1"/>
      <c r="BM2" s="5"/>
      <c r="BN2" s="5"/>
      <c r="BO2" s="5"/>
    </row>
    <row r="3" spans="51:67" ht="12.75">
      <c r="AY3" s="1"/>
      <c r="BE3" s="3"/>
      <c r="BF3" s="3"/>
      <c r="BG3" s="3"/>
      <c r="BI3" s="1"/>
      <c r="BM3" s="3"/>
      <c r="BN3" s="3"/>
      <c r="BO3" s="3"/>
    </row>
    <row r="4" spans="51:67" ht="13.5" thickBot="1">
      <c r="AY4" s="1"/>
      <c r="BE4" s="4"/>
      <c r="BF4" s="4"/>
      <c r="BG4" s="4"/>
      <c r="BI4" s="1"/>
      <c r="BM4" s="4"/>
      <c r="BN4" s="4"/>
      <c r="BO4" s="4"/>
    </row>
    <row r="5" spans="51:61" ht="12.75">
      <c r="AY5" s="1"/>
      <c r="BI5" s="1"/>
    </row>
    <row r="6" spans="51:61" ht="12.75">
      <c r="AY6" s="1"/>
      <c r="BI6" s="1"/>
    </row>
    <row r="7" spans="51:61" ht="12.75">
      <c r="AY7" s="1"/>
      <c r="BI7" s="1"/>
    </row>
    <row r="8" spans="51:61" ht="12.75">
      <c r="AY8" s="1"/>
      <c r="BI8" s="1"/>
    </row>
    <row r="9" spans="51:61" ht="12.75">
      <c r="AY9" s="1"/>
      <c r="BI9" s="1"/>
    </row>
    <row r="10" spans="51:61" ht="12.75">
      <c r="AY10" s="1"/>
      <c r="BI10" s="1"/>
    </row>
    <row r="11" spans="51:61" ht="12.75">
      <c r="AY11" s="1"/>
      <c r="BI11" s="1"/>
    </row>
    <row r="12" spans="51:61" ht="12.75">
      <c r="AY12" s="1"/>
      <c r="BI12" s="1"/>
    </row>
    <row r="13" spans="51:61" ht="12.75">
      <c r="AY13" s="1"/>
      <c r="BI13" s="1"/>
    </row>
    <row r="14" spans="51:61" ht="12.75">
      <c r="AY14" s="1"/>
      <c r="BI14" s="1"/>
    </row>
    <row r="15" spans="51:61" ht="12.75">
      <c r="AY15" s="1"/>
      <c r="BI15" s="1"/>
    </row>
    <row r="16" spans="51:61" ht="12.75">
      <c r="AY16" s="1"/>
      <c r="BI16" s="1"/>
    </row>
    <row r="17" spans="51:61" ht="12.75">
      <c r="AY17" s="1"/>
      <c r="BI17" s="1"/>
    </row>
    <row r="18" spans="51:61" ht="12.75">
      <c r="AY18" s="1"/>
      <c r="BI18" s="1"/>
    </row>
    <row r="19" spans="51:61" ht="12.75">
      <c r="AY19" s="1"/>
      <c r="BI19" s="1"/>
    </row>
    <row r="20" spans="51:61" ht="12.75">
      <c r="AY20" s="1"/>
      <c r="BI20" s="1"/>
    </row>
    <row r="21" spans="51:61" ht="12.75">
      <c r="AY21" s="1"/>
      <c r="BI21" s="1"/>
    </row>
    <row r="22" spans="51:61" ht="12.75">
      <c r="AY22" s="1"/>
      <c r="BI22" s="1"/>
    </row>
    <row r="23" spans="51:61" ht="12.75">
      <c r="AY23" s="1"/>
      <c r="BI23" s="1"/>
    </row>
    <row r="24" spans="51:61" ht="12.75">
      <c r="AY24" s="1"/>
      <c r="BI24" s="1"/>
    </row>
    <row r="25" spans="51:61" ht="12.75">
      <c r="AY25" s="1"/>
      <c r="BI25" s="1"/>
    </row>
    <row r="26" spans="51:61" ht="12.75">
      <c r="AY26" s="1"/>
      <c r="BI26" s="1"/>
    </row>
    <row r="27" spans="51:61" ht="12.75">
      <c r="AY27" s="1"/>
      <c r="BI27" s="1"/>
    </row>
    <row r="28" spans="51:61" ht="12.75">
      <c r="AY28" s="1"/>
      <c r="BI28" s="1"/>
    </row>
    <row r="29" spans="51:61" ht="12.75">
      <c r="AY29" s="1"/>
      <c r="BI29" s="1"/>
    </row>
    <row r="30" spans="51:61" ht="12.75">
      <c r="AY30" s="1"/>
      <c r="BI30" s="1"/>
    </row>
    <row r="31" spans="51:61" ht="12.75">
      <c r="AY31" s="1"/>
      <c r="BI31" s="1"/>
    </row>
    <row r="32" spans="51:61" ht="12.75">
      <c r="AY32" s="1"/>
      <c r="BI32" s="1"/>
    </row>
    <row r="33" spans="51:61" ht="12.75">
      <c r="AY33" s="1"/>
      <c r="BI33" s="1"/>
    </row>
    <row r="34" spans="51:61" ht="12.75">
      <c r="AY34" s="1"/>
      <c r="BI34" s="1"/>
    </row>
    <row r="35" spans="51:61" ht="12.75">
      <c r="AY35" s="1"/>
      <c r="BI35" s="1"/>
    </row>
    <row r="36" spans="51:61" ht="12.75">
      <c r="AY36" s="1"/>
      <c r="BI36" s="1"/>
    </row>
    <row r="37" spans="51:61" ht="12.75">
      <c r="AY37" s="1"/>
      <c r="BI37" s="1"/>
    </row>
    <row r="38" spans="51:61" ht="12.75">
      <c r="AY38" s="1"/>
      <c r="BI38" s="1"/>
    </row>
    <row r="39" spans="51:61" ht="12.75">
      <c r="AY39" s="1"/>
      <c r="BI39" s="1"/>
    </row>
    <row r="40" spans="51:61" ht="12.75">
      <c r="AY40" s="1"/>
      <c r="BI40" s="1"/>
    </row>
    <row r="41" spans="51:61" ht="12.75">
      <c r="AY41" s="1"/>
      <c r="BI41" s="1"/>
    </row>
    <row r="42" spans="51:61" ht="12.75">
      <c r="AY42" s="1"/>
      <c r="BI42" s="1"/>
    </row>
    <row r="43" spans="51:61" ht="12.75">
      <c r="AY43" s="1"/>
      <c r="BI43" s="1"/>
    </row>
    <row r="44" spans="51:61" ht="12.75">
      <c r="AY44" s="1"/>
      <c r="BI44" s="1"/>
    </row>
    <row r="45" spans="51:61" ht="12.75">
      <c r="AY45" s="1"/>
      <c r="BI45" s="1"/>
    </row>
    <row r="46" spans="51:61" ht="12.75">
      <c r="AY46" s="1"/>
      <c r="BI46" s="1"/>
    </row>
    <row r="47" spans="51:61" ht="12.75">
      <c r="AY47" s="1"/>
      <c r="BI47" s="1"/>
    </row>
    <row r="48" spans="51:61" ht="12.75">
      <c r="AY48" s="1"/>
      <c r="BI48" s="1"/>
    </row>
    <row r="49" spans="51:61" ht="12.75">
      <c r="AY49" s="1"/>
      <c r="BI49" s="1"/>
    </row>
    <row r="50" spans="51:61" ht="12.75">
      <c r="AY50" s="1"/>
      <c r="BI50" s="1"/>
    </row>
    <row r="51" spans="51:61" ht="12.75">
      <c r="AY51" s="1"/>
      <c r="BI51" s="1"/>
    </row>
    <row r="52" spans="51:61" ht="12.75">
      <c r="AY52" s="1"/>
      <c r="BI52" s="1"/>
    </row>
    <row r="53" spans="51:61" ht="12.75">
      <c r="AY53" s="1"/>
      <c r="BI53" s="1"/>
    </row>
    <row r="54" spans="51:61" ht="12.75">
      <c r="AY54" s="1"/>
      <c r="BI54" s="1"/>
    </row>
    <row r="55" spans="51:61" ht="12.75">
      <c r="AY55" s="1"/>
      <c r="BI55" s="1"/>
    </row>
    <row r="56" spans="51:61" ht="12.75">
      <c r="AY56" s="1"/>
      <c r="BI56" s="1"/>
    </row>
    <row r="57" spans="51:61" ht="12.75">
      <c r="AY57" s="1"/>
      <c r="BI57" s="1"/>
    </row>
    <row r="58" spans="51:61" ht="12.75">
      <c r="AY58" s="1"/>
      <c r="BI58" s="1"/>
    </row>
    <row r="59" spans="51:61" ht="12.75">
      <c r="AY59" s="1"/>
      <c r="BI59" s="1"/>
    </row>
    <row r="60" spans="51:61" ht="12.75">
      <c r="AY60" s="1"/>
      <c r="BI60" s="1"/>
    </row>
    <row r="61" spans="51:61" ht="12.75">
      <c r="AY61" s="1"/>
      <c r="BI61" s="1"/>
    </row>
    <row r="62" spans="51:61" ht="12.75">
      <c r="AY62" s="1"/>
      <c r="BI62" s="1"/>
    </row>
    <row r="63" spans="51:61" ht="12.75">
      <c r="AY63" s="1"/>
      <c r="BI63" s="1"/>
    </row>
    <row r="64" spans="51:61" ht="12.75">
      <c r="AY64" s="1"/>
      <c r="BI64" s="1"/>
    </row>
    <row r="65" spans="51:61" ht="12.75">
      <c r="AY65" s="1"/>
      <c r="BI65" s="1"/>
    </row>
    <row r="66" spans="51:61" ht="12.75">
      <c r="AY66" s="1"/>
      <c r="BI66" s="1"/>
    </row>
    <row r="67" spans="51:61" ht="12.75">
      <c r="AY67" s="1"/>
      <c r="BI67" s="1"/>
    </row>
    <row r="68" spans="51:61" ht="12.75">
      <c r="AY68" s="1"/>
      <c r="BI68" s="1"/>
    </row>
    <row r="69" spans="51:61" ht="12.75">
      <c r="AY69" s="1"/>
      <c r="BI69" s="1"/>
    </row>
    <row r="70" spans="51:61" ht="12.75">
      <c r="AY70" s="1"/>
      <c r="BI70" s="1"/>
    </row>
    <row r="71" spans="51:61" ht="12.75">
      <c r="AY71" s="1"/>
      <c r="BI71" s="1"/>
    </row>
    <row r="72" spans="51:61" ht="12.75">
      <c r="AY72" s="1"/>
      <c r="BI72" s="1"/>
    </row>
    <row r="73" spans="51:61" ht="12.75">
      <c r="AY73" s="1"/>
      <c r="BI73" s="1"/>
    </row>
    <row r="74" spans="51:61" ht="12.75">
      <c r="AY74" s="1"/>
      <c r="BI74" s="1"/>
    </row>
    <row r="75" spans="51:61" ht="12.75">
      <c r="AY75" s="1"/>
      <c r="BI75" s="1"/>
    </row>
    <row r="76" spans="51:61" ht="12.75">
      <c r="AY76" s="1"/>
      <c r="BI76" s="1"/>
    </row>
    <row r="77" spans="51:61" ht="12.75">
      <c r="AY77" s="1"/>
      <c r="BI77" s="1"/>
    </row>
    <row r="78" spans="51:61" ht="12.75">
      <c r="AY78" s="1"/>
      <c r="BI78" s="1"/>
    </row>
    <row r="79" spans="51:61" ht="12.75">
      <c r="AY79" s="1"/>
      <c r="BI79" s="1"/>
    </row>
    <row r="80" spans="51:61" ht="12.75">
      <c r="AY80" s="1"/>
      <c r="BI80" s="1"/>
    </row>
    <row r="81" spans="51:61" ht="12.75">
      <c r="AY81" s="1"/>
      <c r="BI81" s="1"/>
    </row>
    <row r="82" spans="51:61" ht="12.75">
      <c r="AY82" s="1"/>
      <c r="BI82" s="1"/>
    </row>
    <row r="83" spans="51:61" ht="12.75">
      <c r="AY83" s="1"/>
      <c r="BI83" s="1"/>
    </row>
    <row r="84" spans="51:61" ht="12.75">
      <c r="AY84" s="1"/>
      <c r="BI84" s="1"/>
    </row>
    <row r="85" spans="51:61" ht="12.75">
      <c r="AY85" s="1"/>
      <c r="BI85" s="1"/>
    </row>
    <row r="86" spans="51:61" ht="12.75">
      <c r="AY86" s="1"/>
      <c r="BI86" s="1"/>
    </row>
    <row r="87" spans="51:61" ht="12.75">
      <c r="AY87" s="1"/>
      <c r="BI87" s="1"/>
    </row>
    <row r="88" spans="51:61" ht="12.75">
      <c r="AY88" s="1"/>
      <c r="BI88" s="1"/>
    </row>
    <row r="89" spans="51:61" ht="12.75">
      <c r="AY89" s="1"/>
      <c r="BI89" s="1"/>
    </row>
    <row r="90" spans="51:61" ht="12.75">
      <c r="AY90" s="1"/>
      <c r="BI90" s="1"/>
    </row>
    <row r="91" spans="51:61" ht="12.75">
      <c r="AY91" s="1"/>
      <c r="BI91" s="1"/>
    </row>
    <row r="92" spans="51:61" ht="12.75">
      <c r="AY92" s="1"/>
      <c r="BI92" s="1"/>
    </row>
    <row r="93" spans="51:61" ht="12.75">
      <c r="AY93" s="1"/>
      <c r="BI93" s="1"/>
    </row>
    <row r="94" spans="51:61" ht="12.75">
      <c r="AY94" s="1"/>
      <c r="BI94" s="1"/>
    </row>
    <row r="95" spans="51:61" ht="12.75">
      <c r="AY95" s="1"/>
      <c r="BI95" s="1"/>
    </row>
    <row r="96" spans="51:61" ht="12.75">
      <c r="AY96" s="1"/>
      <c r="BI96" s="1"/>
    </row>
    <row r="97" spans="51:61" ht="12.75">
      <c r="AY97" s="1"/>
      <c r="BI97" s="1"/>
    </row>
    <row r="98" spans="51:61" ht="12.75">
      <c r="AY98" s="1"/>
      <c r="BI98" s="1"/>
    </row>
    <row r="99" spans="51:61" ht="12.75">
      <c r="AY99" s="1"/>
      <c r="BI99" s="1"/>
    </row>
    <row r="100" spans="51:61" ht="12.75">
      <c r="AY100" s="1"/>
      <c r="BI100" s="1"/>
    </row>
    <row r="101" spans="51:61" ht="12.75">
      <c r="AY101" s="1"/>
      <c r="BI101" s="1"/>
    </row>
    <row r="102" spans="51:61" ht="12.75">
      <c r="AY102" s="1"/>
      <c r="BI102" s="1"/>
    </row>
    <row r="103" spans="51:61" ht="12.75">
      <c r="AY103" s="1"/>
      <c r="BI103" s="1"/>
    </row>
    <row r="104" spans="51:61" ht="12.75">
      <c r="AY104" s="1"/>
      <c r="BI104" s="1"/>
    </row>
    <row r="105" spans="51:61" ht="12.75">
      <c r="AY105" s="1"/>
      <c r="BI105" s="1"/>
    </row>
    <row r="106" spans="51:61" ht="12.75">
      <c r="AY106" s="1"/>
      <c r="BI106" s="1"/>
    </row>
    <row r="107" spans="51:61" ht="12.75">
      <c r="AY107" s="1"/>
      <c r="BI107" s="1"/>
    </row>
    <row r="108" spans="51:61" ht="12.75">
      <c r="AY108" s="1"/>
      <c r="BI108" s="1"/>
    </row>
    <row r="109" spans="51:61" ht="12.75">
      <c r="AY109" s="1"/>
      <c r="BI109" s="1"/>
    </row>
    <row r="110" spans="51:61" ht="12.75">
      <c r="AY110" s="1"/>
      <c r="BI110" s="1"/>
    </row>
    <row r="111" spans="51:61" ht="12.75">
      <c r="AY111" s="1"/>
      <c r="BI111" s="1"/>
    </row>
    <row r="112" spans="51:61" ht="12.75">
      <c r="AY112" s="1"/>
      <c r="BI112" s="1"/>
    </row>
    <row r="113" spans="51:61" ht="12.75">
      <c r="AY113" s="1"/>
      <c r="BI113" s="1"/>
    </row>
    <row r="114" spans="51:61" ht="12.75">
      <c r="AY114" s="1"/>
      <c r="BI114" s="1"/>
    </row>
    <row r="115" spans="51:61" ht="12.75">
      <c r="AY115" s="1"/>
      <c r="BI115" s="1"/>
    </row>
    <row r="116" spans="51:61" ht="12.75">
      <c r="AY116" s="1"/>
      <c r="BI116" s="1"/>
    </row>
    <row r="117" spans="51:61" ht="12.75">
      <c r="AY117" s="1"/>
      <c r="BI117" s="1"/>
    </row>
    <row r="118" spans="51:61" ht="12.75">
      <c r="AY118" s="1"/>
      <c r="BI118" s="1"/>
    </row>
    <row r="119" spans="51:61" ht="12.75">
      <c r="AY119" s="1"/>
      <c r="BI119" s="1"/>
    </row>
    <row r="120" spans="51:61" ht="12.75">
      <c r="AY120" s="1"/>
      <c r="BI120" s="1"/>
    </row>
    <row r="121" spans="51:61" ht="12.75">
      <c r="AY121" s="1"/>
      <c r="BI121" s="1"/>
    </row>
    <row r="122" spans="51:61" ht="12.75">
      <c r="AY122" s="1"/>
      <c r="BI122" s="1"/>
    </row>
    <row r="123" spans="51:61" ht="12.75">
      <c r="AY123" s="1"/>
      <c r="BI123" s="1"/>
    </row>
    <row r="124" spans="51:61" ht="12.75">
      <c r="AY124" s="1"/>
      <c r="BI124" s="1"/>
    </row>
    <row r="125" spans="51:61" ht="12.75">
      <c r="AY125" s="1"/>
      <c r="BI125" s="1"/>
    </row>
    <row r="126" spans="51:61" ht="12.75">
      <c r="AY126" s="1"/>
      <c r="BI126" s="1"/>
    </row>
    <row r="127" spans="51:61" ht="12.75">
      <c r="AY127" s="1"/>
      <c r="BI127" s="1"/>
    </row>
    <row r="128" spans="51:61" ht="12.75">
      <c r="AY128" s="1"/>
      <c r="BI128" s="1"/>
    </row>
    <row r="129" spans="51:61" ht="12.75">
      <c r="AY129" s="1"/>
      <c r="BI129" s="1"/>
    </row>
    <row r="130" spans="51:61" ht="12.75">
      <c r="AY130" s="1"/>
      <c r="BI130" s="1"/>
    </row>
    <row r="131" spans="51:61" ht="12.75">
      <c r="AY131" s="1"/>
      <c r="BI131" s="1"/>
    </row>
    <row r="132" spans="51:61" ht="12.75">
      <c r="AY132" s="1"/>
      <c r="BI132" s="1"/>
    </row>
    <row r="133" spans="51:61" ht="12.75">
      <c r="AY133" s="1"/>
      <c r="BI133" s="1"/>
    </row>
    <row r="134" spans="51:61" ht="12.75">
      <c r="AY134" s="1"/>
      <c r="BI134" s="1"/>
    </row>
    <row r="135" spans="51:61" ht="12.75">
      <c r="AY135" s="1"/>
      <c r="BI135" s="1"/>
    </row>
    <row r="136" spans="51:61" ht="12.75">
      <c r="AY136" s="1"/>
      <c r="BI136" s="1"/>
    </row>
    <row r="137" spans="51:61" ht="12.75">
      <c r="AY137" s="1"/>
      <c r="BI137" s="1"/>
    </row>
    <row r="138" spans="51:61" ht="12.75">
      <c r="AY138" s="1"/>
      <c r="BI138" s="1"/>
    </row>
    <row r="139" spans="51:61" ht="12.75">
      <c r="AY139" s="1"/>
      <c r="BI139" s="1"/>
    </row>
    <row r="140" spans="51:61" ht="12.75">
      <c r="AY140" s="1"/>
      <c r="BI140" s="1"/>
    </row>
    <row r="141" spans="51:61" ht="12.75">
      <c r="AY141" s="1"/>
      <c r="BI141" s="1"/>
    </row>
    <row r="142" spans="51:61" ht="12.75">
      <c r="AY142" s="1"/>
      <c r="BI142" s="1"/>
    </row>
    <row r="143" spans="51:61" ht="12.75">
      <c r="AY143" s="1"/>
      <c r="BI143" s="1"/>
    </row>
    <row r="144" spans="51:61" ht="12.75">
      <c r="AY144" s="1"/>
      <c r="BI144" s="1"/>
    </row>
    <row r="145" spans="51:61" ht="12.75">
      <c r="AY145" s="1"/>
      <c r="BI145" s="1"/>
    </row>
    <row r="146" spans="51:61" ht="12.75">
      <c r="AY146" s="1"/>
      <c r="BI146" s="1"/>
    </row>
    <row r="147" spans="51:62" ht="12.75">
      <c r="AY147" s="1"/>
      <c r="AZ147" s="1"/>
      <c r="BC147" s="1"/>
      <c r="BI147" s="1"/>
      <c r="BJ147" s="1"/>
    </row>
  </sheetData>
  <sheetProtection password="CB3B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Dave Yarborough</cp:lastModifiedBy>
  <dcterms:created xsi:type="dcterms:W3CDTF">2008-06-25T13:19:42Z</dcterms:created>
  <dcterms:modified xsi:type="dcterms:W3CDTF">2009-04-10T19:34:08Z</dcterms:modified>
  <cp:category/>
  <cp:version/>
  <cp:contentType/>
  <cp:contentStatus/>
</cp:coreProperties>
</file>