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260 Fact Sheet\"/>
    </mc:Choice>
  </mc:AlternateContent>
  <bookViews>
    <workbookView xWindow="0" yWindow="0" windowWidth="28800" windowHeight="12135"/>
  </bookViews>
  <sheets>
    <sheet name="Interactive-Hig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G40" i="1" s="1"/>
  <c r="G38" i="1"/>
  <c r="G37" i="1"/>
  <c r="G36" i="1"/>
  <c r="C32" i="1"/>
  <c r="G31" i="1"/>
  <c r="G30" i="1"/>
  <c r="C29" i="1"/>
  <c r="C33" i="1" s="1"/>
  <c r="G28" i="1"/>
  <c r="G27" i="1"/>
  <c r="G25" i="1"/>
  <c r="G24" i="1"/>
  <c r="G23" i="1"/>
  <c r="G22" i="1"/>
  <c r="G21" i="1"/>
  <c r="G20" i="1"/>
  <c r="G19" i="1"/>
  <c r="G18" i="1"/>
  <c r="C17" i="1"/>
  <c r="G17" i="1" s="1"/>
  <c r="G16" i="1"/>
  <c r="G15" i="1"/>
  <c r="C9" i="1"/>
  <c r="C42" i="1" l="1"/>
  <c r="G42" i="1" s="1"/>
  <c r="G33" i="1"/>
  <c r="C44" i="1"/>
  <c r="G29" i="1"/>
  <c r="C47" i="1" l="1"/>
  <c r="G44" i="1"/>
</calcChain>
</file>

<file path=xl/sharedStrings.xml><?xml version="1.0" encoding="utf-8"?>
<sst xmlns="http://schemas.openxmlformats.org/spreadsheetml/2006/main" count="40" uniqueCount="40">
  <si>
    <t>Wild Maine Blueberry Budget</t>
  </si>
  <si>
    <t>High</t>
  </si>
  <si>
    <t>Average</t>
  </si>
  <si>
    <t>Number of Acres (Crop)</t>
  </si>
  <si>
    <t>Yield (Lbs./Acre)</t>
  </si>
  <si>
    <t>Price/Lb. ($)</t>
  </si>
  <si>
    <t>REVENUE/ACRE ($)</t>
  </si>
  <si>
    <t>VARIABLE COSTS:</t>
  </si>
  <si>
    <t>($/Acre)</t>
  </si>
  <si>
    <t>(# Acres)</t>
  </si>
  <si>
    <t xml:space="preserve"> ($/Pound)</t>
  </si>
  <si>
    <t>Pruning:</t>
  </si>
  <si>
    <t xml:space="preserve">  Burning</t>
  </si>
  <si>
    <t xml:space="preserve">  Mowing</t>
  </si>
  <si>
    <t xml:space="preserve">  Average Pruning</t>
  </si>
  <si>
    <t>Weed Control</t>
  </si>
  <si>
    <t>Fertilization</t>
  </si>
  <si>
    <t>Pollination</t>
  </si>
  <si>
    <t>Pest Monitoring</t>
  </si>
  <si>
    <t>Insect Control</t>
  </si>
  <si>
    <t>Disease Control</t>
  </si>
  <si>
    <t>Irrigation</t>
  </si>
  <si>
    <t>Sulfur (pH)</t>
  </si>
  <si>
    <t>Harvest:</t>
  </si>
  <si>
    <t xml:space="preserve">  Raking</t>
  </si>
  <si>
    <t xml:space="preserve">  Mechanical</t>
  </si>
  <si>
    <t xml:space="preserve">  Average Harvest</t>
  </si>
  <si>
    <t>Packing and Marketing</t>
  </si>
  <si>
    <t>Interest on Capital</t>
  </si>
  <si>
    <t>Blueberry Tax</t>
  </si>
  <si>
    <t>TOT. VARIABLE COSTS ($)</t>
  </si>
  <si>
    <t>FIXED COSTS:</t>
  </si>
  <si>
    <t>Machinery &amp; Equipment</t>
  </si>
  <si>
    <t>Land Cost</t>
  </si>
  <si>
    <t>Land Taxes</t>
  </si>
  <si>
    <t>TOTAL FIXED COSTS ($)</t>
  </si>
  <si>
    <t>TOTAL COSTS ($/ACRE)</t>
  </si>
  <si>
    <t>RETURNS ABOVE COSTS SHOWN ($/ACRE)</t>
  </si>
  <si>
    <t>AVERAGE TOTAL ANNUAL RETURN TO MANAGEMENT</t>
  </si>
  <si>
    <t>($/FARM)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</si>
</sst>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_);\(#,##0.00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9" fontId="0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39" fontId="1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39" fontId="3" fillId="0" borderId="1" xfId="0" applyNumberFormat="1" applyFont="1" applyBorder="1" applyProtection="1"/>
    <xf numFmtId="39" fontId="3" fillId="0" borderId="1" xfId="0" applyNumberFormat="1" applyFont="1" applyFill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/>
    <xf numFmtId="39" fontId="1" fillId="0" borderId="0" xfId="0" applyNumberFormat="1" applyFont="1" applyProtection="1"/>
    <xf numFmtId="0" fontId="2" fillId="0" borderId="0" xfId="0" applyFont="1" applyAlignment="1">
      <alignment horizontal="center"/>
    </xf>
    <xf numFmtId="39" fontId="0" fillId="0" borderId="1" xfId="0" applyNumberFormat="1" applyFont="1" applyFill="1" applyBorder="1" applyProtection="1"/>
    <xf numFmtId="39" fontId="0" fillId="0" borderId="0" xfId="0" applyNumberFormat="1" applyFont="1"/>
    <xf numFmtId="2" fontId="0" fillId="0" borderId="1" xfId="0" applyNumberFormat="1" applyFont="1" applyBorder="1"/>
    <xf numFmtId="2" fontId="0" fillId="0" borderId="0" xfId="0" applyNumberFormat="1" applyFont="1"/>
    <xf numFmtId="39" fontId="0" fillId="0" borderId="0" xfId="0" applyNumberFormat="1" applyFont="1" applyFill="1" applyProtection="1"/>
    <xf numFmtId="39" fontId="3" fillId="0" borderId="0" xfId="0" applyNumberFormat="1" applyFont="1" applyProtection="1"/>
    <xf numFmtId="39" fontId="3" fillId="0" borderId="0" xfId="0" applyNumberFormat="1" applyFont="1"/>
    <xf numFmtId="0" fontId="4" fillId="0" borderId="0" xfId="0" applyFont="1"/>
    <xf numFmtId="164" fontId="3" fillId="0" borderId="1" xfId="0" applyNumberFormat="1" applyFont="1" applyBorder="1" applyProtection="1"/>
    <xf numFmtId="39" fontId="2" fillId="0" borderId="0" xfId="0" applyNumberFormat="1" applyFont="1" applyProtection="1"/>
    <xf numFmtId="39" fontId="2" fillId="0" borderId="0" xfId="0" applyNumberFormat="1" applyFont="1"/>
    <xf numFmtId="39" fontId="5" fillId="0" borderId="0" xfId="0" applyNumberFormat="1" applyFont="1" applyProtection="1"/>
    <xf numFmtId="0" fontId="5" fillId="0" borderId="0" xfId="0" applyFont="1"/>
    <xf numFmtId="0" fontId="6" fillId="0" borderId="0" xfId="0" applyFont="1"/>
    <xf numFmtId="39" fontId="6" fillId="0" borderId="0" xfId="0" applyNumberFormat="1" applyFont="1" applyProtection="1"/>
    <xf numFmtId="39" fontId="1" fillId="0" borderId="0" xfId="0" applyNumberFormat="1" applyFont="1"/>
    <xf numFmtId="39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G44" sqref="G44"/>
    </sheetView>
  </sheetViews>
  <sheetFormatPr defaultRowHeight="15" x14ac:dyDescent="0.25"/>
  <cols>
    <col min="1" max="1" width="44.140625" customWidth="1"/>
    <col min="2" max="2" width="1.85546875" customWidth="1"/>
    <col min="3" max="3" width="15.5703125" customWidth="1"/>
    <col min="4" max="4" width="1.85546875" customWidth="1"/>
    <col min="5" max="5" width="13.28515625" customWidth="1"/>
    <col min="6" max="6" width="1.85546875" customWidth="1"/>
    <col min="7" max="7" width="10.28515625" customWidth="1"/>
    <col min="8" max="8" width="1.85546875" customWidth="1"/>
  </cols>
  <sheetData>
    <row r="1" spans="1:7" ht="15" customHeight="1" x14ac:dyDescent="0.25">
      <c r="A1" s="1" t="s">
        <v>0</v>
      </c>
      <c r="B1" s="2"/>
      <c r="C1" s="3"/>
      <c r="D1" s="2"/>
      <c r="E1" s="2"/>
      <c r="F1" s="2"/>
      <c r="G1" s="3"/>
    </row>
    <row r="2" spans="1:7" ht="15" customHeight="1" x14ac:dyDescent="0.25">
      <c r="A2" s="4" t="s">
        <v>1</v>
      </c>
      <c r="B2" s="2"/>
      <c r="C2" s="2"/>
      <c r="D2" s="2"/>
      <c r="E2" s="2"/>
      <c r="F2" s="2"/>
      <c r="G2" s="3"/>
    </row>
    <row r="3" spans="1:7" ht="15" customHeight="1" x14ac:dyDescent="0.25">
      <c r="A3" s="2"/>
      <c r="B3" s="2"/>
      <c r="C3" s="3"/>
      <c r="D3" s="2"/>
      <c r="E3" s="2"/>
      <c r="F3" s="2"/>
      <c r="G3" s="3"/>
    </row>
    <row r="4" spans="1:7" ht="15" customHeight="1" x14ac:dyDescent="0.25">
      <c r="A4" s="2"/>
      <c r="B4" s="2"/>
      <c r="C4" s="5" t="s">
        <v>2</v>
      </c>
      <c r="D4" s="2"/>
      <c r="E4" s="2"/>
      <c r="F4" s="6"/>
      <c r="G4" s="3"/>
    </row>
    <row r="5" spans="1:7" ht="15" customHeight="1" x14ac:dyDescent="0.25">
      <c r="A5" s="2"/>
      <c r="B5" s="2"/>
      <c r="C5" s="3"/>
      <c r="D5" s="2"/>
      <c r="E5" s="2"/>
      <c r="F5" s="2"/>
      <c r="G5" s="3"/>
    </row>
    <row r="6" spans="1:7" ht="15" customHeight="1" x14ac:dyDescent="0.25">
      <c r="A6" s="6" t="s">
        <v>3</v>
      </c>
      <c r="B6" s="2"/>
      <c r="C6" s="7">
        <v>94.33</v>
      </c>
      <c r="D6" s="2"/>
      <c r="E6" s="2"/>
      <c r="F6" s="2"/>
      <c r="G6" s="3"/>
    </row>
    <row r="7" spans="1:7" ht="15" customHeight="1" x14ac:dyDescent="0.25">
      <c r="A7" s="6" t="s">
        <v>4</v>
      </c>
      <c r="B7" s="2"/>
      <c r="C7" s="8">
        <v>5535.92</v>
      </c>
      <c r="D7" s="2"/>
      <c r="E7" s="2"/>
      <c r="F7" s="2"/>
      <c r="G7" s="3"/>
    </row>
    <row r="8" spans="1:7" ht="15" customHeight="1" x14ac:dyDescent="0.25">
      <c r="A8" s="6" t="s">
        <v>5</v>
      </c>
      <c r="B8" s="2"/>
      <c r="C8" s="7">
        <v>0.71</v>
      </c>
      <c r="D8" s="2"/>
      <c r="E8" s="2"/>
      <c r="F8" s="2"/>
      <c r="G8" s="3"/>
    </row>
    <row r="9" spans="1:7" ht="15" customHeight="1" x14ac:dyDescent="0.25">
      <c r="A9" s="9" t="s">
        <v>6</v>
      </c>
      <c r="B9" s="10"/>
      <c r="C9" s="11">
        <f>C7*C8</f>
        <v>3930.5031999999997</v>
      </c>
      <c r="D9" s="2"/>
      <c r="E9" s="2"/>
      <c r="F9" s="2"/>
      <c r="G9" s="3"/>
    </row>
    <row r="10" spans="1:7" ht="15" customHeight="1" x14ac:dyDescent="0.25">
      <c r="A10" s="2"/>
      <c r="B10" s="2"/>
      <c r="C10" s="3"/>
      <c r="D10" s="2"/>
      <c r="E10" s="2"/>
      <c r="F10" s="2"/>
      <c r="G10" s="3"/>
    </row>
    <row r="11" spans="1:7" ht="15" customHeight="1" x14ac:dyDescent="0.25">
      <c r="A11" s="2"/>
      <c r="B11" s="2"/>
      <c r="C11" s="2"/>
      <c r="D11" s="2"/>
      <c r="E11" s="2"/>
      <c r="F11" s="2"/>
      <c r="G11" s="2"/>
    </row>
    <row r="12" spans="1:7" ht="15" customHeight="1" x14ac:dyDescent="0.25">
      <c r="A12" s="9" t="s">
        <v>7</v>
      </c>
      <c r="B12" s="2"/>
      <c r="C12" s="5" t="s">
        <v>8</v>
      </c>
      <c r="D12" s="10"/>
      <c r="E12" s="12" t="s">
        <v>9</v>
      </c>
      <c r="F12" s="10"/>
      <c r="G12" s="5" t="s">
        <v>10</v>
      </c>
    </row>
    <row r="13" spans="1:7" ht="15" customHeight="1" x14ac:dyDescent="0.25">
      <c r="A13" s="2"/>
      <c r="B13" s="2"/>
      <c r="C13" s="3"/>
      <c r="D13" s="2"/>
      <c r="E13" s="2"/>
      <c r="F13" s="2"/>
      <c r="G13" s="3"/>
    </row>
    <row r="14" spans="1:7" ht="15" customHeight="1" x14ac:dyDescent="0.25">
      <c r="A14" s="6" t="s">
        <v>11</v>
      </c>
      <c r="B14" s="2"/>
      <c r="C14" s="3"/>
      <c r="D14" s="2"/>
      <c r="E14" s="2"/>
      <c r="F14" s="2"/>
      <c r="G14" s="3"/>
    </row>
    <row r="15" spans="1:7" ht="15" customHeight="1" x14ac:dyDescent="0.25">
      <c r="A15" s="6" t="s">
        <v>12</v>
      </c>
      <c r="B15" s="2"/>
      <c r="C15" s="13">
        <v>0</v>
      </c>
      <c r="D15" s="14"/>
      <c r="E15" s="15">
        <v>0</v>
      </c>
      <c r="F15" s="14"/>
      <c r="G15" s="3">
        <f t="shared" ref="G15:G25" si="0">C15/$C$7</f>
        <v>0</v>
      </c>
    </row>
    <row r="16" spans="1:7" ht="15" customHeight="1" x14ac:dyDescent="0.25">
      <c r="A16" s="6" t="s">
        <v>13</v>
      </c>
      <c r="B16" s="2"/>
      <c r="C16" s="13">
        <v>67.8</v>
      </c>
      <c r="D16" s="14"/>
      <c r="E16" s="15">
        <v>94.33</v>
      </c>
      <c r="F16" s="14"/>
      <c r="G16" s="3">
        <f t="shared" si="0"/>
        <v>1.2247286810503041E-2</v>
      </c>
    </row>
    <row r="17" spans="1:8" ht="15" customHeight="1" x14ac:dyDescent="0.25">
      <c r="A17" s="6" t="s">
        <v>14</v>
      </c>
      <c r="B17" s="2"/>
      <c r="C17" s="3">
        <f>SUMPRODUCT(C15:C16,E15:E16)/SUM(E15:E16)</f>
        <v>67.8</v>
      </c>
      <c r="D17" s="14"/>
      <c r="E17" s="16"/>
      <c r="F17" s="14"/>
      <c r="G17" s="3">
        <f t="shared" si="0"/>
        <v>1.2247286810503041E-2</v>
      </c>
    </row>
    <row r="18" spans="1:8" ht="15" customHeight="1" x14ac:dyDescent="0.25">
      <c r="A18" s="6" t="s">
        <v>15</v>
      </c>
      <c r="B18" s="2"/>
      <c r="C18" s="13">
        <v>173.411</v>
      </c>
      <c r="D18" s="14"/>
      <c r="E18" s="16"/>
      <c r="F18" s="14"/>
      <c r="G18" s="3">
        <f t="shared" si="0"/>
        <v>3.1324693998468184E-2</v>
      </c>
    </row>
    <row r="19" spans="1:8" ht="15" customHeight="1" x14ac:dyDescent="0.25">
      <c r="A19" s="6" t="s">
        <v>16</v>
      </c>
      <c r="B19" s="2"/>
      <c r="C19" s="8">
        <v>176.25400000000002</v>
      </c>
      <c r="D19" s="14"/>
      <c r="E19" s="16"/>
      <c r="F19" s="14"/>
      <c r="G19" s="3">
        <f t="shared" si="0"/>
        <v>3.1838249107646065E-2</v>
      </c>
    </row>
    <row r="20" spans="1:8" ht="15" customHeight="1" x14ac:dyDescent="0.25">
      <c r="A20" s="6" t="s">
        <v>17</v>
      </c>
      <c r="B20" s="2"/>
      <c r="C20" s="8">
        <v>719.4</v>
      </c>
      <c r="D20" s="14"/>
      <c r="E20" s="16"/>
      <c r="F20" s="14"/>
      <c r="G20" s="3">
        <f t="shared" si="0"/>
        <v>0.12995129987427564</v>
      </c>
    </row>
    <row r="21" spans="1:8" ht="15" customHeight="1" x14ac:dyDescent="0.25">
      <c r="A21" s="6" t="s">
        <v>18</v>
      </c>
      <c r="B21" s="2"/>
      <c r="C21" s="13">
        <v>57</v>
      </c>
      <c r="D21" s="14"/>
      <c r="E21" s="16"/>
      <c r="F21" s="14"/>
      <c r="G21" s="3">
        <f t="shared" si="0"/>
        <v>1.0296391566352115E-2</v>
      </c>
    </row>
    <row r="22" spans="1:8" ht="15" customHeight="1" x14ac:dyDescent="0.25">
      <c r="A22" s="6" t="s">
        <v>19</v>
      </c>
      <c r="B22" s="2"/>
      <c r="C22" s="13">
        <v>155.31888888888886</v>
      </c>
      <c r="D22" s="14"/>
      <c r="E22" s="16"/>
      <c r="F22" s="14"/>
      <c r="G22" s="3">
        <f t="shared" si="0"/>
        <v>2.8056563116679589E-2</v>
      </c>
    </row>
    <row r="23" spans="1:8" ht="15" customHeight="1" x14ac:dyDescent="0.25">
      <c r="A23" s="6" t="s">
        <v>20</v>
      </c>
      <c r="B23" s="2"/>
      <c r="C23" s="13">
        <v>236.21899999999999</v>
      </c>
      <c r="D23" s="14"/>
      <c r="E23" s="16"/>
      <c r="F23" s="14"/>
      <c r="G23" s="3">
        <f t="shared" si="0"/>
        <v>4.2670233673897023E-2</v>
      </c>
    </row>
    <row r="24" spans="1:8" ht="15" customHeight="1" x14ac:dyDescent="0.25">
      <c r="A24" s="6" t="s">
        <v>21</v>
      </c>
      <c r="B24" s="2"/>
      <c r="C24" s="8">
        <v>76.7</v>
      </c>
      <c r="D24" s="14"/>
      <c r="E24" s="16"/>
      <c r="F24" s="14"/>
      <c r="G24" s="3">
        <f t="shared" si="0"/>
        <v>1.3854969002442232E-2</v>
      </c>
    </row>
    <row r="25" spans="1:8" ht="15" customHeight="1" x14ac:dyDescent="0.25">
      <c r="A25" s="6" t="s">
        <v>22</v>
      </c>
      <c r="B25" s="2"/>
      <c r="C25" s="8">
        <v>0</v>
      </c>
      <c r="D25" s="14"/>
      <c r="E25" s="16"/>
      <c r="F25" s="14"/>
      <c r="G25" s="3">
        <f t="shared" si="0"/>
        <v>0</v>
      </c>
    </row>
    <row r="26" spans="1:8" ht="15" customHeight="1" x14ac:dyDescent="0.25">
      <c r="A26" s="6" t="s">
        <v>23</v>
      </c>
      <c r="B26" s="2"/>
      <c r="C26" s="17"/>
      <c r="D26" s="14"/>
      <c r="E26" s="16"/>
      <c r="F26" s="14"/>
      <c r="G26" s="3"/>
    </row>
    <row r="27" spans="1:8" ht="15" customHeight="1" x14ac:dyDescent="0.25">
      <c r="A27" s="6" t="s">
        <v>24</v>
      </c>
      <c r="B27" s="2"/>
      <c r="C27" s="13">
        <v>0</v>
      </c>
      <c r="D27" s="14"/>
      <c r="E27" s="15">
        <v>0</v>
      </c>
      <c r="F27" s="14"/>
      <c r="G27" s="18">
        <f>C27/C7</f>
        <v>0</v>
      </c>
    </row>
    <row r="28" spans="1:8" ht="15" customHeight="1" x14ac:dyDescent="0.25">
      <c r="A28" s="6" t="s">
        <v>25</v>
      </c>
      <c r="B28" s="2"/>
      <c r="C28" s="8">
        <v>595.17899999999997</v>
      </c>
      <c r="D28" s="14"/>
      <c r="E28" s="15">
        <v>94.33</v>
      </c>
      <c r="F28" s="14"/>
      <c r="G28" s="18">
        <f>C28/C7</f>
        <v>0.1075122111591208</v>
      </c>
    </row>
    <row r="29" spans="1:8" ht="15" customHeight="1" x14ac:dyDescent="0.25">
      <c r="A29" s="6" t="s">
        <v>26</v>
      </c>
      <c r="B29" s="2"/>
      <c r="C29" s="3">
        <f>SUMPRODUCT(C27:C28,E27:E28)/SUM(E27:E28)</f>
        <v>595.17899999999997</v>
      </c>
      <c r="D29" s="14"/>
      <c r="E29" s="14"/>
      <c r="F29" s="14"/>
      <c r="G29" s="18">
        <f>C29/C7</f>
        <v>0.1075122111591208</v>
      </c>
    </row>
    <row r="30" spans="1:8" ht="15" customHeight="1" x14ac:dyDescent="0.25">
      <c r="A30" s="6" t="s">
        <v>27</v>
      </c>
      <c r="B30" s="2"/>
      <c r="C30" s="8">
        <v>0</v>
      </c>
      <c r="D30" s="19"/>
      <c r="E30" s="19"/>
      <c r="F30" s="19"/>
      <c r="G30" s="18">
        <f>C30/$C$7</f>
        <v>0</v>
      </c>
      <c r="H30" s="20"/>
    </row>
    <row r="31" spans="1:8" ht="15" customHeight="1" x14ac:dyDescent="0.25">
      <c r="A31" s="6" t="s">
        <v>28</v>
      </c>
      <c r="B31" s="2"/>
      <c r="C31" s="7">
        <v>42.6</v>
      </c>
      <c r="D31" s="19"/>
      <c r="E31" s="19"/>
      <c r="F31" s="19"/>
      <c r="G31" s="18">
        <f>C31/$C$7</f>
        <v>7.6951979074842128E-3</v>
      </c>
      <c r="H31" s="20"/>
    </row>
    <row r="32" spans="1:8" ht="15" customHeight="1" x14ac:dyDescent="0.25">
      <c r="A32" s="6" t="s">
        <v>29</v>
      </c>
      <c r="B32" s="2"/>
      <c r="C32" s="18">
        <f>(G32*C7)</f>
        <v>77.502880000000005</v>
      </c>
      <c r="D32" s="19"/>
      <c r="E32" s="19"/>
      <c r="F32" s="19"/>
      <c r="G32" s="21">
        <v>1.4E-2</v>
      </c>
      <c r="H32" s="20"/>
    </row>
    <row r="33" spans="1:8" ht="15" customHeight="1" x14ac:dyDescent="0.25">
      <c r="A33" s="9" t="s">
        <v>30</v>
      </c>
      <c r="B33" s="10"/>
      <c r="C33" s="22">
        <f>(SUM(C17:C25))+C29+C30+C31+C32</f>
        <v>2377.3847688888886</v>
      </c>
      <c r="D33" s="23"/>
      <c r="E33" s="23"/>
      <c r="F33" s="23"/>
      <c r="G33" s="22">
        <f>C33/$C$7</f>
        <v>0.42944709621686883</v>
      </c>
      <c r="H33" s="20"/>
    </row>
    <row r="34" spans="1:8" ht="15" customHeight="1" x14ac:dyDescent="0.25">
      <c r="A34" s="2"/>
      <c r="B34" s="2"/>
      <c r="C34" s="18"/>
      <c r="D34" s="19"/>
      <c r="E34" s="19"/>
      <c r="F34" s="19"/>
      <c r="G34" s="18"/>
      <c r="H34" s="20"/>
    </row>
    <row r="35" spans="1:8" ht="15" customHeight="1" x14ac:dyDescent="0.25">
      <c r="A35" s="9" t="s">
        <v>31</v>
      </c>
      <c r="B35" s="2"/>
      <c r="C35" s="18"/>
      <c r="D35" s="19"/>
      <c r="E35" s="19"/>
      <c r="F35" s="19"/>
      <c r="G35" s="18"/>
      <c r="H35" s="20"/>
    </row>
    <row r="36" spans="1:8" ht="15" customHeight="1" x14ac:dyDescent="0.25">
      <c r="A36" s="6" t="s">
        <v>32</v>
      </c>
      <c r="B36" s="2"/>
      <c r="C36" s="7"/>
      <c r="D36" s="19"/>
      <c r="E36" s="19"/>
      <c r="F36" s="19"/>
      <c r="G36" s="18">
        <f>C36/C7</f>
        <v>0</v>
      </c>
      <c r="H36" s="20"/>
    </row>
    <row r="37" spans="1:8" ht="15" customHeight="1" x14ac:dyDescent="0.25">
      <c r="A37" s="6" t="s">
        <v>33</v>
      </c>
      <c r="B37" s="2"/>
      <c r="C37" s="7"/>
      <c r="D37" s="19"/>
      <c r="E37" s="19"/>
      <c r="F37" s="19"/>
      <c r="G37" s="18">
        <f>C37/C7</f>
        <v>0</v>
      </c>
      <c r="H37" s="20"/>
    </row>
    <row r="38" spans="1:8" ht="15" customHeight="1" x14ac:dyDescent="0.25">
      <c r="A38" s="6" t="s">
        <v>34</v>
      </c>
      <c r="B38" s="2"/>
      <c r="C38" s="7"/>
      <c r="D38" s="19"/>
      <c r="E38" s="19"/>
      <c r="F38" s="19"/>
      <c r="G38" s="18">
        <f>C38/C7</f>
        <v>0</v>
      </c>
      <c r="H38" s="20"/>
    </row>
    <row r="39" spans="1:8" ht="15" customHeight="1" x14ac:dyDescent="0.25">
      <c r="A39" s="2"/>
      <c r="B39" s="2"/>
      <c r="C39" s="24"/>
      <c r="D39" s="25"/>
      <c r="E39" s="25"/>
      <c r="F39" s="25"/>
      <c r="G39" s="24"/>
      <c r="H39" s="20"/>
    </row>
    <row r="40" spans="1:8" ht="15" customHeight="1" x14ac:dyDescent="0.25">
      <c r="A40" s="9" t="s">
        <v>35</v>
      </c>
      <c r="B40" s="2"/>
      <c r="C40" s="22">
        <f>SUM(C36:C38)</f>
        <v>0</v>
      </c>
      <c r="D40" s="26"/>
      <c r="E40" s="26"/>
      <c r="F40" s="26"/>
      <c r="G40" s="22">
        <f>C40/C7</f>
        <v>0</v>
      </c>
      <c r="H40" s="20"/>
    </row>
    <row r="41" spans="1:8" ht="15" customHeight="1" x14ac:dyDescent="0.25">
      <c r="A41" s="10"/>
      <c r="B41" s="2"/>
      <c r="C41" s="27"/>
      <c r="D41" s="26"/>
      <c r="E41" s="26"/>
      <c r="F41" s="26"/>
      <c r="G41" s="27"/>
      <c r="H41" s="20"/>
    </row>
    <row r="42" spans="1:8" ht="15" customHeight="1" x14ac:dyDescent="0.25">
      <c r="A42" s="9" t="s">
        <v>36</v>
      </c>
      <c r="B42" s="2"/>
      <c r="C42" s="11">
        <f>C33+C40</f>
        <v>2377.3847688888886</v>
      </c>
      <c r="D42" s="10"/>
      <c r="E42" s="10"/>
      <c r="F42" s="10"/>
      <c r="G42" s="11">
        <f>C42/$C$7</f>
        <v>0.42944709621686883</v>
      </c>
    </row>
    <row r="43" spans="1:8" ht="15" customHeight="1" x14ac:dyDescent="0.25">
      <c r="A43" s="2"/>
      <c r="B43" s="2"/>
      <c r="C43" s="11"/>
      <c r="D43" s="10"/>
      <c r="E43" s="10"/>
      <c r="F43" s="10"/>
      <c r="G43" s="11"/>
    </row>
    <row r="44" spans="1:8" ht="15" customHeight="1" x14ac:dyDescent="0.25">
      <c r="A44" s="9" t="s">
        <v>37</v>
      </c>
      <c r="B44" s="2"/>
      <c r="C44" s="11">
        <f>C9-C42</f>
        <v>1553.118431111111</v>
      </c>
      <c r="D44" s="28"/>
      <c r="E44" s="28"/>
      <c r="F44" s="28"/>
      <c r="G44" s="11">
        <f>C44/$C$7</f>
        <v>0.28055290378313108</v>
      </c>
    </row>
    <row r="45" spans="1:8" ht="15" customHeight="1" x14ac:dyDescent="0.25">
      <c r="A45" s="2"/>
      <c r="B45" s="2"/>
      <c r="C45" s="3"/>
      <c r="D45" s="14"/>
      <c r="E45" s="14"/>
      <c r="F45" s="14"/>
      <c r="G45" s="3"/>
    </row>
    <row r="46" spans="1:8" ht="15" customHeight="1" x14ac:dyDescent="0.25">
      <c r="A46" s="9" t="s">
        <v>38</v>
      </c>
      <c r="B46" s="10"/>
      <c r="C46" s="11"/>
      <c r="D46" s="14"/>
      <c r="E46" s="14"/>
      <c r="F46" s="14"/>
      <c r="G46" s="3"/>
    </row>
    <row r="47" spans="1:8" ht="15" customHeight="1" x14ac:dyDescent="0.25">
      <c r="A47" s="9" t="s">
        <v>39</v>
      </c>
      <c r="B47" s="10"/>
      <c r="C47" s="11">
        <f>C44*C6</f>
        <v>146505.6616067111</v>
      </c>
      <c r="D47" s="14"/>
      <c r="E47" s="14"/>
      <c r="F47" s="14"/>
      <c r="G47" s="3"/>
    </row>
    <row r="48" spans="1:8" x14ac:dyDescent="0.25">
      <c r="C48" s="29"/>
      <c r="G48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Interactive-High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 Nylund</dc:creator>
  <cp:lastModifiedBy>Phoebe Nylund</cp:lastModifiedBy>
  <dcterms:created xsi:type="dcterms:W3CDTF">2017-02-06T16:00:25Z</dcterms:created>
  <dcterms:modified xsi:type="dcterms:W3CDTF">2017-02-06T16:00:42Z</dcterms:modified>
</cp:coreProperties>
</file>